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25" yWindow="-60" windowWidth="13620" windowHeight="8235"/>
  </bookViews>
  <sheets>
    <sheet name="Лист1" sheetId="1" r:id="rId1"/>
  </sheets>
  <definedNames>
    <definedName name="_xlnm.Print_Area" localSheetId="0">Лист1!$A$1:$J$235</definedName>
  </definedNames>
  <calcPr calcId="114210" refMode="R1C1"/>
</workbook>
</file>

<file path=xl/calcChain.xml><?xml version="1.0" encoding="utf-8"?>
<calcChain xmlns="http://schemas.openxmlformats.org/spreadsheetml/2006/main">
  <c r="D234" i="1"/>
  <c r="D233"/>
  <c r="D232"/>
  <c r="D231"/>
  <c r="D230"/>
  <c r="D118"/>
  <c r="D117"/>
  <c r="D108"/>
  <c r="D106"/>
  <c r="D105"/>
  <c r="D104"/>
  <c r="D101"/>
  <c r="D99"/>
  <c r="D98"/>
  <c r="D96"/>
  <c r="D95"/>
  <c r="D94"/>
  <c r="D92"/>
  <c r="D91"/>
  <c r="D89"/>
  <c r="D88"/>
  <c r="D87"/>
  <c r="D85"/>
  <c r="D84"/>
  <c r="D83"/>
  <c r="D80"/>
  <c r="D79"/>
  <c r="D75"/>
  <c r="D74"/>
  <c r="D73"/>
  <c r="D71"/>
  <c r="D70"/>
  <c r="D69"/>
  <c r="D68"/>
  <c r="D36"/>
  <c r="D35"/>
  <c r="D34"/>
  <c r="D32"/>
  <c r="D31"/>
  <c r="D29"/>
  <c r="D28"/>
  <c r="D27"/>
  <c r="D26"/>
  <c r="D25"/>
  <c r="D23"/>
  <c r="D22"/>
  <c r="D21"/>
  <c r="D20"/>
  <c r="D18"/>
  <c r="D17"/>
  <c r="D15"/>
  <c r="D13"/>
  <c r="D12"/>
  <c r="D7"/>
  <c r="D8"/>
  <c r="D9"/>
  <c r="D10"/>
  <c r="D6"/>
  <c r="D5"/>
  <c r="D76"/>
  <c r="H76"/>
  <c r="H36"/>
  <c r="C189"/>
  <c r="C125"/>
  <c r="E234"/>
  <c r="E232"/>
  <c r="E233"/>
  <c r="E230"/>
  <c r="E231"/>
  <c r="I234"/>
  <c r="H234"/>
  <c r="I232"/>
  <c r="H232"/>
  <c r="I230"/>
  <c r="I231"/>
  <c r="H231"/>
  <c r="H189"/>
  <c r="H125"/>
  <c r="D213"/>
  <c r="H208"/>
  <c r="H211"/>
  <c r="H213"/>
  <c r="H23"/>
  <c r="H22"/>
  <c r="H21"/>
  <c r="H20"/>
  <c r="H108"/>
  <c r="H105"/>
  <c r="H106"/>
  <c r="H104"/>
  <c r="H101"/>
  <c r="H95"/>
  <c r="H96"/>
  <c r="H98"/>
  <c r="H99"/>
  <c r="H94"/>
  <c r="H92"/>
  <c r="H91"/>
  <c r="H88"/>
  <c r="H89"/>
  <c r="H87"/>
  <c r="H84"/>
  <c r="H85"/>
  <c r="H83"/>
  <c r="H80"/>
  <c r="H79"/>
  <c r="D77"/>
  <c r="H74"/>
  <c r="H75"/>
  <c r="H77"/>
  <c r="H73"/>
  <c r="H69"/>
  <c r="H70"/>
  <c r="H71"/>
  <c r="H68"/>
  <c r="H118"/>
  <c r="H117"/>
  <c r="H35"/>
  <c r="H34"/>
  <c r="H32"/>
  <c r="H31"/>
  <c r="H29"/>
  <c r="H25"/>
  <c r="H26"/>
  <c r="H18"/>
  <c r="H17"/>
  <c r="H13"/>
  <c r="H14"/>
  <c r="H15"/>
  <c r="H12"/>
  <c r="H8"/>
  <c r="H9"/>
  <c r="H10"/>
  <c r="H5"/>
  <c r="H6"/>
  <c r="H27"/>
  <c r="H28"/>
  <c r="H7"/>
  <c r="D211"/>
  <c r="D208"/>
  <c r="I233"/>
  <c r="H233"/>
  <c r="H230"/>
</calcChain>
</file>

<file path=xl/sharedStrings.xml><?xml version="1.0" encoding="utf-8"?>
<sst xmlns="http://schemas.openxmlformats.org/spreadsheetml/2006/main" count="353" uniqueCount="334">
  <si>
    <t>Вид</t>
  </si>
  <si>
    <t>Наименование товара</t>
  </si>
  <si>
    <t>Оптовая цена</t>
  </si>
  <si>
    <t>Каркас</t>
  </si>
  <si>
    <t>Тент</t>
  </si>
  <si>
    <t xml:space="preserve">Колышки комплект 4шт </t>
  </si>
  <si>
    <t>Колышки комплект 6шт</t>
  </si>
  <si>
    <t>Зонты</t>
  </si>
  <si>
    <t>Подставка под зонт, металлическая</t>
  </si>
  <si>
    <t>Теплицы</t>
  </si>
  <si>
    <t>Секция к теплице под сотовый поликарбонат (без покрытия)</t>
  </si>
  <si>
    <t>Палатки торговые "Домик"</t>
  </si>
  <si>
    <r>
      <t xml:space="preserve">Палатка "Домик" 1,5х1,5 </t>
    </r>
    <r>
      <rPr>
        <sz val="24"/>
        <rFont val="Times New Roman"/>
        <family val="1"/>
        <charset val="204"/>
      </rPr>
      <t>(каркас из трубы Ø 18 мм)</t>
    </r>
  </si>
  <si>
    <r>
      <t>Палатка "Домик" 1,9х1,9</t>
    </r>
    <r>
      <rPr>
        <sz val="24"/>
        <rFont val="Times New Roman"/>
        <family val="1"/>
        <charset val="204"/>
      </rPr>
      <t xml:space="preserve"> (каркас из трубы Ø 18 мм)</t>
    </r>
  </si>
  <si>
    <r>
      <t xml:space="preserve">Палатка "Домик" 2.5х1,9 </t>
    </r>
    <r>
      <rPr>
        <sz val="24"/>
        <rFont val="Times New Roman"/>
        <family val="1"/>
        <charset val="204"/>
      </rPr>
      <t>(каркас из трубы Ø 18 мм)</t>
    </r>
  </si>
  <si>
    <r>
      <t>Палатка "Домик" 3.0х1,9</t>
    </r>
    <r>
      <rPr>
        <sz val="24"/>
        <rFont val="Times New Roman"/>
        <family val="1"/>
        <charset val="204"/>
      </rPr>
      <t xml:space="preserve"> (каркас из трубы Ø 18 мм)</t>
    </r>
  </si>
  <si>
    <r>
      <t xml:space="preserve">Палатка "Домик" 2.0х2,0 </t>
    </r>
    <r>
      <rPr>
        <sz val="24"/>
        <rFont val="Times New Roman"/>
        <family val="1"/>
        <charset val="204"/>
      </rPr>
      <t>(каркас из трубы Ø 25 мм)</t>
    </r>
  </si>
  <si>
    <r>
      <t xml:space="preserve">Палатка "Домик" 2.5х2,0 </t>
    </r>
    <r>
      <rPr>
        <sz val="24"/>
        <rFont val="Times New Roman"/>
        <family val="1"/>
        <charset val="204"/>
      </rPr>
      <t>(каркас из трубы Ø 25 мм)</t>
    </r>
  </si>
  <si>
    <r>
      <t xml:space="preserve">Палатка "Домик" 3.0х2,0 </t>
    </r>
    <r>
      <rPr>
        <sz val="24"/>
        <rFont val="Times New Roman"/>
        <family val="1"/>
        <charset val="204"/>
      </rPr>
      <t>(каркас из трубы Ø 25 мм)</t>
    </r>
  </si>
  <si>
    <r>
      <t xml:space="preserve">Палатка "Домик" 4.0х3,0 </t>
    </r>
    <r>
      <rPr>
        <sz val="24"/>
        <rFont val="Times New Roman"/>
        <family val="1"/>
        <charset val="204"/>
      </rPr>
      <t>(каркас из трубы Ø 25 мм)</t>
    </r>
  </si>
  <si>
    <r>
      <t xml:space="preserve">Палатка "Домик"2.5х2.5 </t>
    </r>
    <r>
      <rPr>
        <sz val="24"/>
        <rFont val="Times New Roman"/>
        <family val="1"/>
        <charset val="204"/>
      </rPr>
      <t>(каркас из  трубы  Ø 40 мм)</t>
    </r>
  </si>
  <si>
    <r>
      <t>Палатка 2,0х2,0</t>
    </r>
    <r>
      <rPr>
        <sz val="24"/>
        <rFont val="Times New Roman"/>
        <family val="1"/>
        <charset val="204"/>
      </rPr>
      <t xml:space="preserve"> (каркас из трубы Ø 25 мм, тент - ПВХ )</t>
    </r>
  </si>
  <si>
    <r>
      <t>Палатка 2,5х2,0</t>
    </r>
    <r>
      <rPr>
        <sz val="24"/>
        <rFont val="Times New Roman"/>
        <family val="1"/>
        <charset val="204"/>
      </rPr>
      <t xml:space="preserve"> (каркас из трубы Ø 25 мм, тент - ПВХ )</t>
    </r>
  </si>
  <si>
    <r>
      <t>Палатка 3,0х2,0</t>
    </r>
    <r>
      <rPr>
        <sz val="24"/>
        <rFont val="Times New Roman"/>
        <family val="1"/>
        <charset val="204"/>
      </rPr>
      <t xml:space="preserve"> (каркас из трубы Ø 25 мм, тент - ПВХ )</t>
    </r>
  </si>
  <si>
    <r>
      <t xml:space="preserve">Палатка "Домик" 2,0х2,0 К </t>
    </r>
    <r>
      <rPr>
        <sz val="24"/>
        <rFont val="Times New Roman"/>
        <family val="1"/>
        <charset val="204"/>
      </rPr>
      <t>(каркас из квадратной трубы 20х20 мм)</t>
    </r>
  </si>
  <si>
    <r>
      <t xml:space="preserve">Палатка "Домик" 2,5х2,0 К </t>
    </r>
    <r>
      <rPr>
        <sz val="24"/>
        <rFont val="Times New Roman"/>
        <family val="1"/>
        <charset val="204"/>
      </rPr>
      <t>(каркас из квадратной трубы 20х20 мм)</t>
    </r>
  </si>
  <si>
    <r>
      <t xml:space="preserve">Палатка "Домик" 3,0х2,0 К </t>
    </r>
    <r>
      <rPr>
        <sz val="24"/>
        <rFont val="Times New Roman"/>
        <family val="1"/>
        <charset val="204"/>
      </rPr>
      <t>(каркас из квадратной трубы 20х20 мм)</t>
    </r>
  </si>
  <si>
    <r>
      <t xml:space="preserve">Палатка "Домик" 4,0х3,0 К </t>
    </r>
    <r>
      <rPr>
        <sz val="24"/>
        <rFont val="Times New Roman"/>
        <family val="1"/>
        <charset val="204"/>
      </rPr>
      <t>(каркас из квадратной трубы 20х20 мм)</t>
    </r>
  </si>
  <si>
    <r>
      <t>Палатка "Домик" 2,0х2,0 К</t>
    </r>
    <r>
      <rPr>
        <sz val="24"/>
        <rFont val="Times New Roman"/>
        <family val="1"/>
        <charset val="204"/>
      </rPr>
      <t xml:space="preserve"> (каркас из квадратной трубы 20х20 мм, тент - ПВХ )</t>
    </r>
  </si>
  <si>
    <r>
      <t>Палатка "Домик" 2,5х2,0 К</t>
    </r>
    <r>
      <rPr>
        <sz val="24"/>
        <rFont val="Times New Roman"/>
        <family val="1"/>
        <charset val="204"/>
      </rPr>
      <t xml:space="preserve"> (каркас из квадратной трубы 20х20 мм, тент - ПВХ )</t>
    </r>
  </si>
  <si>
    <r>
      <t>Палатка "Домик" 3,0х2,0 К</t>
    </r>
    <r>
      <rPr>
        <sz val="24"/>
        <rFont val="Times New Roman"/>
        <family val="1"/>
        <charset val="204"/>
      </rPr>
      <t xml:space="preserve"> (каркас из квадратной трубы 20х20 мм, тент - ПВХ )</t>
    </r>
  </si>
  <si>
    <r>
      <t xml:space="preserve">Палатка 6,0х2,0 К </t>
    </r>
    <r>
      <rPr>
        <sz val="24"/>
        <rFont val="Times New Roman"/>
        <family val="1"/>
        <charset val="204"/>
      </rPr>
      <t>(каркас из квадратной трубы 40х20 и 20х20)</t>
    </r>
  </si>
  <si>
    <t>Палатки торговые "Кабриолет"</t>
  </si>
  <si>
    <t xml:space="preserve">Палатка "Кабриолет" 1,5х1,5 </t>
  </si>
  <si>
    <t>Палатка "Кабриолет"  2,0х2,0</t>
  </si>
  <si>
    <t>Палатка "Кабриолет"  2,5х2,0</t>
  </si>
  <si>
    <t>Палатки торговые "Торговый ряд"</t>
  </si>
  <si>
    <r>
      <t xml:space="preserve">Палатка 2,5х2,0 ТР </t>
    </r>
    <r>
      <rPr>
        <sz val="24"/>
        <rFont val="Times New Roman"/>
        <family val="1"/>
        <charset val="204"/>
      </rPr>
      <t>(каркас из квадратной трубы 25х25)</t>
    </r>
  </si>
  <si>
    <t>Аксессуары для торговых палаток</t>
  </si>
  <si>
    <t>Стенка передняя к палатке 1.5х1.5, с молниями</t>
  </si>
  <si>
    <t>Стенка передняя к палатке 2х2, с молниями</t>
  </si>
  <si>
    <t>Стенка передняя к палатке 2.5х2, с молниями</t>
  </si>
  <si>
    <t>Стенка передняя к палатке 3х2, с молниями</t>
  </si>
  <si>
    <t>Стенка передняя к палатке 4х3, с молниями</t>
  </si>
  <si>
    <t>Стенка передняя к палатке 2х2 ПВХ</t>
  </si>
  <si>
    <t>Стенка передняя к палатке 2.5х2 ПВХ</t>
  </si>
  <si>
    <t>Стенка передняя к палатке 3х2 ПВХ</t>
  </si>
  <si>
    <t>Чехол для каркаса из ткани ПВХ</t>
  </si>
  <si>
    <t>Доп. услуги для торговых палаток</t>
  </si>
  <si>
    <t>Проклейка швов крыши палатки</t>
  </si>
  <si>
    <t>Крепление тента палатки на стропах с фастексами (замена завязок)</t>
  </si>
  <si>
    <t>Мебель торговая, складная</t>
  </si>
  <si>
    <t>Стол складной - 0,75х0,5 (ламинированный ДСП)</t>
  </si>
  <si>
    <t>Стол складной - 0,85х0,6 (ламинированный ДСП)</t>
  </si>
  <si>
    <t>Стол складной - 0,9х0,6 (ламинированный ДВП)</t>
  </si>
  <si>
    <t>Стол раскладной  - 1,8х0,6 (фанера 3 мм)</t>
  </si>
  <si>
    <t>Стол раскладной - 1,8х0,6 (фанера 6мм, усиленный)</t>
  </si>
  <si>
    <t>Стол раскладной - 2.7х0,6 (фанера 3 мм)</t>
  </si>
  <si>
    <t>Стул складной малый</t>
  </si>
  <si>
    <t>Стул складной малый со спинкой</t>
  </si>
  <si>
    <t>Стул складной средний</t>
  </si>
  <si>
    <t>Стул складной средний со спинкой</t>
  </si>
  <si>
    <t>Стул складной большой</t>
  </si>
  <si>
    <t>Стул складной большой со спинкой</t>
  </si>
  <si>
    <t xml:space="preserve">Кресло </t>
  </si>
  <si>
    <t>Аксессуары для складной мебели</t>
  </si>
  <si>
    <t>Скатерть на стол 0.75х0.5</t>
  </si>
  <si>
    <t>Скатерть на стол 0.9х0.6</t>
  </si>
  <si>
    <t>Скатерть на стол 1,8х0,6</t>
  </si>
  <si>
    <t>Скатерть на стол 1,8х0,6 с воланом</t>
  </si>
  <si>
    <t>Скатерть на стол 2.7х0,6</t>
  </si>
  <si>
    <t>Фартук продавца</t>
  </si>
  <si>
    <r>
      <t xml:space="preserve">Шатер Митек "Пикник-Турист"  3,2 х 3,2  </t>
    </r>
    <r>
      <rPr>
        <sz val="16"/>
        <rFont val="Times New Roman"/>
        <family val="1"/>
        <charset val="204"/>
      </rPr>
      <t xml:space="preserve">В комплекте 4 стенки противомоскитные, 4 глухие (швы проклеены) Каркас оцинкованный  </t>
    </r>
  </si>
  <si>
    <t>Органайзер подвесной "Уголок потребителя"</t>
  </si>
  <si>
    <t>Внутренний модуль для шатра "Пикник" 2.5 х 2.5</t>
  </si>
  <si>
    <r>
      <t xml:space="preserve">Палатка "Домик" 3,0х3,0 К </t>
    </r>
    <r>
      <rPr>
        <sz val="24"/>
        <rFont val="Times New Roman"/>
        <family val="1"/>
        <charset val="204"/>
      </rPr>
      <t>(каркас из квадратной трубы 20х20 мм)</t>
    </r>
  </si>
  <si>
    <r>
      <t>Палатка "Домик" 3,0х3,0 К</t>
    </r>
    <r>
      <rPr>
        <sz val="24"/>
        <rFont val="Times New Roman"/>
        <family val="1"/>
        <charset val="204"/>
      </rPr>
      <t xml:space="preserve"> (каркас из квадратной трубы 20х20 мм, тент - ПВХ )</t>
    </r>
  </si>
  <si>
    <r>
      <t>Палатка "Домик" 4,0х3,0 К</t>
    </r>
    <r>
      <rPr>
        <sz val="24"/>
        <rFont val="Times New Roman"/>
        <family val="1"/>
        <charset val="204"/>
      </rPr>
      <t xml:space="preserve"> (каркас из квадратной трубы 20х20 мм, тент - ПВХ )</t>
    </r>
  </si>
  <si>
    <r>
      <t xml:space="preserve">Палатка "Домик"3.0х2.5 </t>
    </r>
    <r>
      <rPr>
        <sz val="24"/>
        <rFont val="Times New Roman"/>
        <family val="1"/>
        <charset val="204"/>
      </rPr>
      <t>(каркас из  трубы  Ø 40 мм)</t>
    </r>
  </si>
  <si>
    <t>Стенка передняя к палатке 2х2 из прозрачной пленки ПВХ</t>
  </si>
  <si>
    <t>Стенка передняя к палатке 2.5х2 из прозрачной пленки ПВХ</t>
  </si>
  <si>
    <t>Стенка передняя к палатке 3х2 из прозрачной пленки ПВХ</t>
  </si>
  <si>
    <r>
      <t>Палатки сварщика (</t>
    </r>
    <r>
      <rPr>
        <b/>
        <sz val="26"/>
        <rFont val="Times New Roman"/>
        <family val="1"/>
        <charset val="204"/>
      </rPr>
      <t>Монтажно-сварочные укрытия</t>
    </r>
    <r>
      <rPr>
        <b/>
        <sz val="36"/>
        <rFont val="Times New Roman"/>
        <family val="1"/>
        <charset val="204"/>
      </rPr>
      <t>)</t>
    </r>
  </si>
  <si>
    <r>
      <t xml:space="preserve">Палатка сварщика 2.5х2.5 (ТАФ) </t>
    </r>
    <r>
      <rPr>
        <sz val="20"/>
        <rFont val="Times New Roman"/>
        <family val="1"/>
        <charset val="204"/>
      </rPr>
      <t>Каркас усиленный. В комплекте 4 стенки.</t>
    </r>
  </si>
  <si>
    <r>
      <t xml:space="preserve">Палатка сварщика 2.5х2.5 (брезент) </t>
    </r>
    <r>
      <rPr>
        <sz val="20"/>
        <rFont val="Times New Roman"/>
        <family val="1"/>
        <charset val="204"/>
      </rPr>
      <t>Каркас усиленный. В комплекте 4 стенки.</t>
    </r>
  </si>
  <si>
    <r>
      <t xml:space="preserve">Палатка сварщика 3.0х3.0 (брезент) </t>
    </r>
    <r>
      <rPr>
        <sz val="20"/>
        <rFont val="Times New Roman"/>
        <family val="1"/>
        <charset val="204"/>
      </rPr>
      <t>Каркас усиленный. В комплекте 4 стенки.</t>
    </r>
  </si>
  <si>
    <r>
      <t xml:space="preserve">Палатка сварщика 3.0х3.0 (ТАФ) </t>
    </r>
    <r>
      <rPr>
        <sz val="20"/>
        <rFont val="Times New Roman"/>
        <family val="1"/>
        <charset val="204"/>
      </rPr>
      <t>Каркас усиленный. В комплекте 4 стенки.</t>
    </r>
  </si>
  <si>
    <r>
      <t xml:space="preserve">Палатка сварщика 6.0х3.0 (ТАФ) </t>
    </r>
    <r>
      <rPr>
        <sz val="20"/>
        <rFont val="Times New Roman"/>
        <family val="1"/>
        <charset val="204"/>
      </rPr>
      <t>Каркас усиленный. В комплекте 6 стен.</t>
    </r>
  </si>
  <si>
    <t>ФЛАГИ</t>
  </si>
  <si>
    <t>Флаг Виндер "ПАРУС" (180х50 см; 1 сторона; флажная сетка; прямая печать)</t>
  </si>
  <si>
    <t>Флаг Виндер "ПАРУС" (355х79 см; 1 сторона; флажная сетка; прямая печать)</t>
  </si>
  <si>
    <t>Флаг Виндер "ПАРУС" (395х82 см; 1 сторона; флажная сетка; прямая печать)</t>
  </si>
  <si>
    <t>Флагшток Виндер "ПАРУС" 2,1 м</t>
  </si>
  <si>
    <t>Флагшток Виндер "ПАРУС" 3.7 м</t>
  </si>
  <si>
    <t>Флагшток Виндер "ПАРУС" 4.2 м</t>
  </si>
  <si>
    <t>Основание Квадрат (400х400 мм, сталь)</t>
  </si>
  <si>
    <t>Основание Крест под плиту 40х40см. (850х850 мм, сталь)</t>
  </si>
  <si>
    <t>Основание Штырь вид 1 (750 мм, стальной уголок)</t>
  </si>
  <si>
    <t>Основание Штырь вид 2 (750 мм, стальной пруток)</t>
  </si>
  <si>
    <t>при заказе 1 шт. 900р.</t>
  </si>
  <si>
    <r>
      <rPr>
        <b/>
        <sz val="16"/>
        <rFont val="Times New Roman"/>
        <family val="1"/>
        <charset val="204"/>
      </rPr>
      <t xml:space="preserve">от 2шт. </t>
    </r>
    <r>
      <rPr>
        <b/>
        <sz val="24"/>
        <rFont val="Times New Roman"/>
        <family val="1"/>
        <charset val="204"/>
      </rPr>
      <t>700</t>
    </r>
  </si>
  <si>
    <t>Мангал 500х340х380</t>
  </si>
  <si>
    <t>Стул складной средний со спинкой Комфорт</t>
  </si>
  <si>
    <t>Кресло Люкс модель 01</t>
  </si>
  <si>
    <t>Кресло Люкс модель 02</t>
  </si>
  <si>
    <t>Мангал</t>
  </si>
  <si>
    <t>Код товара</t>
  </si>
  <si>
    <t>каркас 00-00001027              тент 00-00001171</t>
  </si>
  <si>
    <t>00-00003790</t>
  </si>
  <si>
    <t>00-00003789</t>
  </si>
  <si>
    <t xml:space="preserve">каркас 00-00001033 тент 00-00001178          </t>
  </si>
  <si>
    <t>каркас 00-00001028                        тент 00-00001171</t>
  </si>
  <si>
    <t xml:space="preserve">каркас 00-00001034                       тент 00-00001212          </t>
  </si>
  <si>
    <t xml:space="preserve">каркас 00-00003513                                  тент </t>
  </si>
  <si>
    <t xml:space="preserve">каркас 00-00001041                                тент 00-00001213                   </t>
  </si>
  <si>
    <t xml:space="preserve">каркас 00-00001038                         тент 00-00001186          </t>
  </si>
  <si>
    <t xml:space="preserve">каркас 00-00001041                                тент 00-00001196          </t>
  </si>
  <si>
    <t xml:space="preserve">каркас 00-00001039                                   тент 00-00001191          </t>
  </si>
  <si>
    <t xml:space="preserve">каркас 00-00001034                       тент 00-00001219          </t>
  </si>
  <si>
    <t xml:space="preserve">каркас 00-00001041                                тент 00-00001220          </t>
  </si>
  <si>
    <t xml:space="preserve">каркас 00-00001027              тент 00-00000993          </t>
  </si>
  <si>
    <t xml:space="preserve">каркас 00-00001038                         тент 00-00001011          </t>
  </si>
  <si>
    <t xml:space="preserve">каркас 00-00001041                                тент 00-00001021          </t>
  </si>
  <si>
    <t xml:space="preserve">каркас 00-00001039                                тент 00-00001016                   </t>
  </si>
  <si>
    <t xml:space="preserve">каркас 00-00001029                       тент 00-00001002           </t>
  </si>
  <si>
    <t xml:space="preserve">каркас 00-00000155                                         тент 00-00001207          </t>
  </si>
  <si>
    <t xml:space="preserve">каркас 00-00001043                                          тент 00-00001208          </t>
  </si>
  <si>
    <t xml:space="preserve">каркас 00-00003754                                  тент 00-00003720                </t>
  </si>
  <si>
    <t xml:space="preserve">каркас 00-00003666                                 тент 00-00003765                   </t>
  </si>
  <si>
    <t xml:space="preserve">каркас 00-00001048                                тент 00-00003764          </t>
  </si>
  <si>
    <t xml:space="preserve">каркас 00-00001048                    тент 00-00003721                 </t>
  </si>
  <si>
    <t xml:space="preserve">каркас 00-00001042                                                    тент 00-00003407            </t>
  </si>
  <si>
    <t xml:space="preserve">каркас 00-00001042                                                    тент 00-00003414            </t>
  </si>
  <si>
    <t xml:space="preserve">00-00003725          </t>
  </si>
  <si>
    <t xml:space="preserve">00-00003195          </t>
  </si>
  <si>
    <t xml:space="preserve">00-00003196          </t>
  </si>
  <si>
    <t xml:space="preserve">00-00001369          </t>
  </si>
  <si>
    <t xml:space="preserve">00-00001373          </t>
  </si>
  <si>
    <t xml:space="preserve">00-00001378          </t>
  </si>
  <si>
    <t xml:space="preserve">00-00001385          </t>
  </si>
  <si>
    <t xml:space="preserve">00-00001391          </t>
  </si>
  <si>
    <t xml:space="preserve">00-00001396          </t>
  </si>
  <si>
    <t xml:space="preserve">00-00001406          </t>
  </si>
  <si>
    <t xml:space="preserve">00-00001418          </t>
  </si>
  <si>
    <t xml:space="preserve">00-00001425          </t>
  </si>
  <si>
    <t xml:space="preserve"> 00-00003724          </t>
  </si>
  <si>
    <t xml:space="preserve"> 00-00003723          </t>
  </si>
  <si>
    <t xml:space="preserve"> 00-00003201          </t>
  </si>
  <si>
    <t xml:space="preserve"> 00-00003200          </t>
  </si>
  <si>
    <t xml:space="preserve">          00-00003596          </t>
  </si>
  <si>
    <t xml:space="preserve">          00-00003741          </t>
  </si>
  <si>
    <t xml:space="preserve">           00-00003204          </t>
  </si>
  <si>
    <t xml:space="preserve">00-00000901          </t>
  </si>
  <si>
    <t xml:space="preserve">        00-00000937          </t>
  </si>
  <si>
    <t xml:space="preserve">        00-00000205          </t>
  </si>
  <si>
    <t xml:space="preserve">        00-00000210          </t>
  </si>
  <si>
    <t xml:space="preserve">         00-00000931          </t>
  </si>
  <si>
    <t xml:space="preserve">         00-00003482          </t>
  </si>
  <si>
    <t xml:space="preserve">каркас 00-00001258                                            тент 00-00001260             </t>
  </si>
  <si>
    <t xml:space="preserve">каркас                                    тент 00-00001261              </t>
  </si>
  <si>
    <t xml:space="preserve">    00-00001259          </t>
  </si>
  <si>
    <t xml:space="preserve">      00-00001257          </t>
  </si>
  <si>
    <t xml:space="preserve">каркас 00-00001044                                             тент </t>
  </si>
  <si>
    <t xml:space="preserve">каркас 00-00001054                                                       тент </t>
  </si>
  <si>
    <t xml:space="preserve">каркас 00-00001058                                                       тент </t>
  </si>
  <si>
    <t xml:space="preserve">каркас 00-00001059                                                      тент </t>
  </si>
  <si>
    <t xml:space="preserve">каркас 00-00001044                                             тент 00-00001063          </t>
  </si>
  <si>
    <t xml:space="preserve">каркас 00-00001046                                             тент 00-00001082          </t>
  </si>
  <si>
    <t xml:space="preserve">каркас 00-00001050                                             тент 00-00001094          </t>
  </si>
  <si>
    <t xml:space="preserve">каркас 00-00001055                                             тент 00-00001108          </t>
  </si>
  <si>
    <t xml:space="preserve">каркас 00-00001048                                                     тент 00-00001128          </t>
  </si>
  <si>
    <t xml:space="preserve">каркас 00-00001052                                                       тент 00-00001143          </t>
  </si>
  <si>
    <t xml:space="preserve">каркас 00-00001057                                                      тент 00-00001155          </t>
  </si>
  <si>
    <t xml:space="preserve">каркас 00-00001048                                             тент 00-00001121          </t>
  </si>
  <si>
    <t xml:space="preserve">каркас 00-00001052                                             тент 00-00001137          </t>
  </si>
  <si>
    <t xml:space="preserve">каркас 00-00001057                                              тент 00-00001147          </t>
  </si>
  <si>
    <t xml:space="preserve">каркас 00-00001047                                                       тент 00-00000139          </t>
  </si>
  <si>
    <t xml:space="preserve">каркас 00-00001051                                                       тент 00-00000281          </t>
  </si>
  <si>
    <t xml:space="preserve">каркас 00-00001059                                                      тент 00-00000304          </t>
  </si>
  <si>
    <t xml:space="preserve">каркас 00-00001059                                                      тент 00-00000324          </t>
  </si>
  <si>
    <t xml:space="preserve">каркас 00-00001060                                                       тент 00-00000333          </t>
  </si>
  <si>
    <t xml:space="preserve">каркас 00-00001047                                                       тент 00-00000258          </t>
  </si>
  <si>
    <t xml:space="preserve">каркас 00-00001051                                                       тент 00-00000272          </t>
  </si>
  <si>
    <t xml:space="preserve">каркас 00-00001059                                                      тент 00-00000293          </t>
  </si>
  <si>
    <t xml:space="preserve">каркас 00-00001062                                                                тент 00-00000340          </t>
  </si>
  <si>
    <t xml:space="preserve">каркас 00-00001045                                                      тент 00-00001302          </t>
  </si>
  <si>
    <t xml:space="preserve">каркас 00-00001049                                                      тент 00-00001308          </t>
  </si>
  <si>
    <t xml:space="preserve">каркас 00-00001053                                                     тент 00-00001315          </t>
  </si>
  <si>
    <t xml:space="preserve">каркас 00-00001062                                                       тент 00-00000348          </t>
  </si>
  <si>
    <t xml:space="preserve">       00-00003207          </t>
  </si>
  <si>
    <t xml:space="preserve">00-00001350          </t>
  </si>
  <si>
    <t xml:space="preserve">00-00001352          </t>
  </si>
  <si>
    <t xml:space="preserve">00-00001353          </t>
  </si>
  <si>
    <t xml:space="preserve">00-00001356          </t>
  </si>
  <si>
    <t xml:space="preserve">00-00001357          </t>
  </si>
  <si>
    <t xml:space="preserve">00-00001359          </t>
  </si>
  <si>
    <t xml:space="preserve">00-00001327          </t>
  </si>
  <si>
    <t xml:space="preserve">00-00001328          </t>
  </si>
  <si>
    <t xml:space="preserve">00-00001330          </t>
  </si>
  <si>
    <t xml:space="preserve">00-00001332          </t>
  </si>
  <si>
    <t xml:space="preserve">00-00003460          </t>
  </si>
  <si>
    <t xml:space="preserve">00-00001322          </t>
  </si>
  <si>
    <t xml:space="preserve">00-00001325          </t>
  </si>
  <si>
    <t xml:space="preserve">00-00001319          </t>
  </si>
  <si>
    <t xml:space="preserve">00-00003270          </t>
  </si>
  <si>
    <t xml:space="preserve">00-00003273          </t>
  </si>
  <si>
    <t xml:space="preserve">00-00003288          </t>
  </si>
  <si>
    <t xml:space="preserve">00-00003323          </t>
  </si>
  <si>
    <t xml:space="preserve">00-00003309          </t>
  </si>
  <si>
    <t xml:space="preserve">00-00003402          </t>
  </si>
  <si>
    <t xml:space="preserve">00-00003631          </t>
  </si>
  <si>
    <t xml:space="preserve">00-00003712          </t>
  </si>
  <si>
    <t xml:space="preserve">00-00003713          </t>
  </si>
  <si>
    <t xml:space="preserve">00-00003714          </t>
  </si>
  <si>
    <t xml:space="preserve">00-00003715          </t>
  </si>
  <si>
    <t xml:space="preserve">00-00003742          </t>
  </si>
  <si>
    <t xml:space="preserve">00-00003743          </t>
  </si>
  <si>
    <t xml:space="preserve">00-00003744          </t>
  </si>
  <si>
    <t xml:space="preserve">00-00003702          </t>
  </si>
  <si>
    <t xml:space="preserve">00-00003701          </t>
  </si>
  <si>
    <t xml:space="preserve">00-00003700          </t>
  </si>
  <si>
    <t xml:space="preserve">                                            </t>
  </si>
  <si>
    <t xml:space="preserve">каркас 00-00001028                                                              тент  00-00003416           </t>
  </si>
  <si>
    <t xml:space="preserve">каркас 00-00001028                                                             тент 00-00003417          </t>
  </si>
  <si>
    <t xml:space="preserve">каркас 00-00001034                                                            тент 00-00003418          </t>
  </si>
  <si>
    <t xml:space="preserve">каркас 00-00001034                                                             тент 00-00003419          </t>
  </si>
  <si>
    <t xml:space="preserve">каркас 00-00001041                                                              тент  00-00003421          </t>
  </si>
  <si>
    <t>от 2шт. 880</t>
  </si>
  <si>
    <t>при заказе 1 шт. 1130р.</t>
  </si>
  <si>
    <t>Дополнительная молния</t>
  </si>
  <si>
    <t>Пол для палатки-кухни 1.5х1.5</t>
  </si>
  <si>
    <t>Пол для палатки-кухни 2.0х2.0</t>
  </si>
  <si>
    <t>00-00003945</t>
  </si>
  <si>
    <t>00-00003946</t>
  </si>
  <si>
    <t>Флажная лента</t>
  </si>
  <si>
    <t>Опора для утяжелителя (пластина 420х420мм)</t>
  </si>
  <si>
    <t>Подставка под зонт, пластиковая (10 литров)</t>
  </si>
  <si>
    <r>
      <t xml:space="preserve">Палатка "Домик" 4.0х3.0 </t>
    </r>
    <r>
      <rPr>
        <sz val="24"/>
        <rFont val="Times New Roman"/>
        <family val="1"/>
        <charset val="204"/>
      </rPr>
      <t>(каркас из  трубы  Ø 40 мм)</t>
    </r>
  </si>
  <si>
    <t xml:space="preserve">каркас 00-000                                                       тент </t>
  </si>
  <si>
    <t>Фартук защитный к палатке кухня 1.5х1.5</t>
  </si>
  <si>
    <t>Фартук защитный к палатке кухня 2.0х2.0</t>
  </si>
  <si>
    <r>
      <t xml:space="preserve">Палатка "Домик" 3.0х3,0 </t>
    </r>
    <r>
      <rPr>
        <sz val="24"/>
        <rFont val="Times New Roman"/>
        <family val="1"/>
        <charset val="204"/>
      </rPr>
      <t>(каркас из трубы Ø 25 мм)</t>
    </r>
  </si>
  <si>
    <t>Стул складной средний Комфорт</t>
  </si>
  <si>
    <t>Стул складной большой Комфорт</t>
  </si>
  <si>
    <t>Стул складной большой со спинкой Комфорт</t>
  </si>
  <si>
    <t>Кресло Комфорт</t>
  </si>
  <si>
    <t>00-00004315</t>
  </si>
  <si>
    <t>00-00004313</t>
  </si>
  <si>
    <t>00-00004312</t>
  </si>
  <si>
    <t>00-00004314</t>
  </si>
  <si>
    <t>00-00004321</t>
  </si>
  <si>
    <t>00-00004317</t>
  </si>
  <si>
    <t>00-00004308</t>
  </si>
  <si>
    <t>00-00004309</t>
  </si>
  <si>
    <t>00-00004310</t>
  </si>
  <si>
    <t>Стол складной Митек - 0,8х0,6 (пластик)</t>
  </si>
  <si>
    <t>Зонт ПЭ-180 /8 ( с наклоном )</t>
  </si>
  <si>
    <t>Зонт ПЭ-200 /8 ( с наклоном )</t>
  </si>
  <si>
    <t>Зонт ПЭ-240 /8 ( с наклоном )</t>
  </si>
  <si>
    <t xml:space="preserve">РРЦ </t>
  </si>
  <si>
    <t xml:space="preserve">Действует с 15.03.17г. до 30.06.17г. </t>
  </si>
  <si>
    <t>Шатер  "Пикник"</t>
  </si>
  <si>
    <r>
      <t xml:space="preserve">Шатер  "Пикник"  2,5 х 2,5   </t>
    </r>
    <r>
      <rPr>
        <sz val="16"/>
        <rFont val="Times New Roman"/>
        <family val="1"/>
        <charset val="204"/>
      </rPr>
      <t>В комплекте 4 стенки противомоскитные, 4 глухие (швы проклеены)</t>
    </r>
  </si>
  <si>
    <r>
      <t xml:space="preserve">Шатер  "Пикник" 3 х 3 </t>
    </r>
    <r>
      <rPr>
        <sz val="16"/>
        <rFont val="Times New Roman"/>
        <family val="1"/>
        <charset val="204"/>
      </rPr>
      <t>В комплекте 4 стенки противомоскитные, 4 глухие (швы проклеены)</t>
    </r>
  </si>
  <si>
    <r>
      <t xml:space="preserve">Шатер  "Пикник" 5 х 2,5 </t>
    </r>
    <r>
      <rPr>
        <sz val="16"/>
        <rFont val="Times New Roman"/>
        <family val="1"/>
        <charset val="204"/>
      </rPr>
      <t>Каркас Люкс В комплекте 6 стен противомоскитных, 6 глухих (швы проклеены)</t>
    </r>
  </si>
  <si>
    <r>
      <t xml:space="preserve">Шатер  "Пикник" 6 х 3 </t>
    </r>
    <r>
      <rPr>
        <sz val="16"/>
        <rFont val="Times New Roman"/>
        <family val="1"/>
        <charset val="204"/>
      </rPr>
      <t>Каркас Люкс В комплекте 6 стен противомоскитных, 6 глухих (швы проклеены)</t>
    </r>
  </si>
  <si>
    <r>
      <t xml:space="preserve">Шатер  "Пикник" Шестигранник </t>
    </r>
    <r>
      <rPr>
        <sz val="16"/>
        <rFont val="Times New Roman"/>
        <family val="1"/>
        <charset val="204"/>
      </rPr>
      <t>В комплекте 6 стен противомоскитных, 6 глухих (швы проклеены)</t>
    </r>
  </si>
  <si>
    <t>Шатер  "Пикник-Люкс"</t>
  </si>
  <si>
    <r>
      <t xml:space="preserve">Шатер "Пикник-Люкс" 2,5 х 2,5  </t>
    </r>
    <r>
      <rPr>
        <sz val="16"/>
        <rFont val="Times New Roman"/>
        <family val="1"/>
        <charset val="204"/>
      </rPr>
      <t>Каркас Люкс В комплекте 4 стенки противомоскитные, 4 глухие, 2 окна (швы проклеены).</t>
    </r>
  </si>
  <si>
    <r>
      <t xml:space="preserve">Шатер  "Пикник-Люкс" 3 х 3 </t>
    </r>
    <r>
      <rPr>
        <sz val="16"/>
        <rFont val="Times New Roman"/>
        <family val="1"/>
        <charset val="204"/>
      </rPr>
      <t>Каркас Люкс В комплекте 4 стенки противомоскитные, 2 стенки глухие, 2 стенки с окном (швы проклеены).</t>
    </r>
  </si>
  <si>
    <r>
      <t xml:space="preserve">Шатер  "Пикник-Люкс" 4 х 3 </t>
    </r>
    <r>
      <rPr>
        <sz val="16"/>
        <rFont val="Times New Roman"/>
        <family val="1"/>
        <charset val="204"/>
      </rPr>
      <t>Каркас Люкс В комплекте 6 стен противомоскитных, 4 стенки глухие, 2 стенки с окном (швы проклеены).</t>
    </r>
  </si>
  <si>
    <r>
      <t xml:space="preserve">Шатер  "Пикник-Люкс" 6 х 3 </t>
    </r>
    <r>
      <rPr>
        <b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Каркас Люкс В комплекте 6 стен противомоскитные, 4 стенки глухие,  2 стенки с окном (швы проклеены). </t>
    </r>
  </si>
  <si>
    <t>Шатер  "Пикник-Элит"</t>
  </si>
  <si>
    <r>
      <t xml:space="preserve">Шатер  "Пикник-Элит" 3 х 3  </t>
    </r>
    <r>
      <rPr>
        <sz val="16"/>
        <rFont val="Times New Roman"/>
        <family val="1"/>
        <charset val="204"/>
      </rPr>
      <t>Каркас Люкс В комплекте 4 стенки противомоскитные, 4 глухие, швы проклеены.</t>
    </r>
  </si>
  <si>
    <r>
      <t xml:space="preserve">Шатер  "Пикник-Элит" 6 х 3 </t>
    </r>
    <r>
      <rPr>
        <sz val="16"/>
        <rFont val="Times New Roman"/>
        <family val="1"/>
        <charset val="204"/>
      </rPr>
      <t>Каркас Люкс В комплекте 6 стен противомоскитных, 6 глухих, швы проклеены.</t>
    </r>
  </si>
  <si>
    <t xml:space="preserve">Палатка-Кухня </t>
  </si>
  <si>
    <t>Палатка-Кухня  Стандарт 1.5 х 1.5</t>
  </si>
  <si>
    <t>Палатка-Кухня  Комфорт 1.5 х 1.5</t>
  </si>
  <si>
    <t>Палатка-Кухня  Комфорт 2 х 2</t>
  </si>
  <si>
    <t>Палатка-Кухня  Люкс 2 х 2</t>
  </si>
  <si>
    <t>Шатер ПервоСтрой</t>
  </si>
  <si>
    <t xml:space="preserve">Шатер  2,5 х 2,5 </t>
  </si>
  <si>
    <t>Шатер  3 х 3</t>
  </si>
  <si>
    <t>Шатер  5 х 2,5  (каркас Люкс)</t>
  </si>
  <si>
    <t>Шатер  6 х 3 (каркас Люкс)</t>
  </si>
  <si>
    <t xml:space="preserve">Шатер  6-граней  </t>
  </si>
  <si>
    <t xml:space="preserve">Туалет </t>
  </si>
  <si>
    <t xml:space="preserve">Сушилка для рыбы </t>
  </si>
  <si>
    <t>Шатер  "Гросс"</t>
  </si>
  <si>
    <r>
      <t>Шатер  "Гросс" 8 х 4</t>
    </r>
    <r>
      <rPr>
        <b/>
        <sz val="16"/>
        <rFont val="Times New Roman"/>
        <family val="1"/>
        <charset val="204"/>
      </rPr>
      <t xml:space="preserve"> </t>
    </r>
    <r>
      <rPr>
        <i/>
        <sz val="16"/>
        <rFont val="Times New Roman"/>
        <family val="1"/>
        <charset val="204"/>
      </rPr>
      <t>В комплекте: 4 стены с окном, 4 стены глухих, 2 стены с дверью.</t>
    </r>
  </si>
  <si>
    <r>
      <t>Шатер  "Гросс" 8 х 4 ПВХ</t>
    </r>
    <r>
      <rPr>
        <b/>
        <sz val="16"/>
        <rFont val="Times New Roman"/>
        <family val="1"/>
        <charset val="204"/>
      </rPr>
      <t xml:space="preserve"> </t>
    </r>
    <r>
      <rPr>
        <i/>
        <sz val="16"/>
        <rFont val="Times New Roman"/>
        <family val="1"/>
        <charset val="204"/>
      </rPr>
      <t>В комплекте: 4 стены с окном, 4 стены глухих, 2 стены с дверью.</t>
    </r>
  </si>
  <si>
    <r>
      <t>Шатер  "Гросс" 8 х 4</t>
    </r>
    <r>
      <rPr>
        <b/>
        <sz val="16"/>
        <rFont val="Times New Roman"/>
        <family val="1"/>
        <charset val="204"/>
      </rPr>
      <t xml:space="preserve"> </t>
    </r>
    <r>
      <rPr>
        <i/>
        <sz val="16"/>
        <rFont val="Times New Roman"/>
        <family val="1"/>
        <charset val="204"/>
      </rPr>
      <t>без стен</t>
    </r>
  </si>
  <si>
    <t xml:space="preserve">Аксессуары к Шатрам </t>
  </si>
  <si>
    <t>Водосток для шатров  3.0х3.0</t>
  </si>
  <si>
    <t>Пол для шатров ПервоСтрой 2.5 х 2.5 и 5 х 2.5</t>
  </si>
  <si>
    <t>Пол для шатров  ПервоСтрой 3 х 3 и 6 х 3</t>
  </si>
  <si>
    <t>Полка подвесная угловая к шатрам ПервСтрой  (5 секций)</t>
  </si>
  <si>
    <t>Органайзер к шатрам ПервСтрой модель 1 (50х110см)</t>
  </si>
  <si>
    <t>Органайзер к шатрам ПервоСтрой модель 2 (60х50см)</t>
  </si>
  <si>
    <t>Органайзер к шатрам ПервСтрой модель 3 (28х175см)</t>
  </si>
  <si>
    <r>
      <t xml:space="preserve">Стенка без окна 2,0х2,0 </t>
    </r>
    <r>
      <rPr>
        <sz val="24"/>
        <rFont val="Times New Roman"/>
        <family val="1"/>
        <charset val="204"/>
      </rPr>
      <t>(к шатру ПервСтрой 6-граней)</t>
    </r>
  </si>
  <si>
    <r>
      <t>Стенка с окном 2,0х2,0</t>
    </r>
    <r>
      <rPr>
        <sz val="24"/>
        <rFont val="Times New Roman"/>
        <family val="1"/>
        <charset val="204"/>
      </rPr>
      <t xml:space="preserve"> (к шатру ПервоСтрй 6-граней)</t>
    </r>
  </si>
  <si>
    <r>
      <t>Стенка с сеткой 2,0х2,0</t>
    </r>
    <r>
      <rPr>
        <sz val="24"/>
        <rFont val="Times New Roman"/>
        <family val="1"/>
        <charset val="204"/>
      </rPr>
      <t xml:space="preserve"> (к шатру ПервоСтрой 6-граней)</t>
    </r>
  </si>
  <si>
    <r>
      <t>Стенка без окна 2,5х2,0</t>
    </r>
    <r>
      <rPr>
        <sz val="24"/>
        <rFont val="Times New Roman"/>
        <family val="1"/>
        <charset val="204"/>
      </rPr>
      <t xml:space="preserve"> (к шатру ПевоСтрой 2,5 х 2,5  и  5 х 2.5) </t>
    </r>
  </si>
  <si>
    <r>
      <t>Стенка с окном 2,5х2,0</t>
    </r>
    <r>
      <rPr>
        <sz val="24"/>
        <rFont val="Times New Roman"/>
        <family val="1"/>
        <charset val="204"/>
      </rPr>
      <t xml:space="preserve"> (к шатру ПервСтрой 2,5 х 2,5  и  5 х 2.5) </t>
    </r>
  </si>
  <si>
    <r>
      <t>Стенка с сеткой 2,5х2,0</t>
    </r>
    <r>
      <rPr>
        <sz val="24"/>
        <rFont val="Times New Roman"/>
        <family val="1"/>
        <charset val="204"/>
      </rPr>
      <t xml:space="preserve">  (к шатру ПервоСтрой 2,5 х 2,5  и  5 х 2.5) </t>
    </r>
  </si>
  <si>
    <r>
      <t xml:space="preserve">Стенка без окна 3,0х2,0 </t>
    </r>
    <r>
      <rPr>
        <sz val="24"/>
        <rFont val="Times New Roman"/>
        <family val="1"/>
        <charset val="204"/>
      </rPr>
      <t>(к шатру ПервоСтрой 3 х 3  и  6 х 3)</t>
    </r>
  </si>
  <si>
    <r>
      <t>Стенка с окном 3,0х2,0</t>
    </r>
    <r>
      <rPr>
        <sz val="24"/>
        <rFont val="Times New Roman"/>
        <family val="1"/>
        <charset val="204"/>
      </rPr>
      <t xml:space="preserve"> (к шатру ПервСтрой 3 х 3  и  6 х 3)</t>
    </r>
  </si>
  <si>
    <r>
      <t xml:space="preserve">Стенка с сеткой 3,0х2,0 </t>
    </r>
    <r>
      <rPr>
        <sz val="24"/>
        <rFont val="Times New Roman"/>
        <family val="1"/>
        <charset val="204"/>
      </rPr>
      <t>(к шатру ПервоСтрой 3 х 3  и  6 х 3)</t>
    </r>
  </si>
  <si>
    <r>
      <t xml:space="preserve">Стенка без окна 2,0х2,0 </t>
    </r>
    <r>
      <rPr>
        <sz val="24"/>
        <rFont val="Times New Roman"/>
        <family val="1"/>
        <charset val="204"/>
      </rPr>
      <t>(Шатер  "Гросс" 8 х 4) тарпаулин</t>
    </r>
  </si>
  <si>
    <r>
      <t xml:space="preserve">Стенка без окна 4,0х2,0 </t>
    </r>
    <r>
      <rPr>
        <sz val="24"/>
        <rFont val="Times New Roman"/>
        <family val="1"/>
        <charset val="204"/>
      </rPr>
      <t>(Шатер  "Гросс" 8 х 4) тарпаулин</t>
    </r>
  </si>
  <si>
    <t>Цена</t>
  </si>
  <si>
    <t>ООО ПервоСтрой-изготовление тентовых конструкций на заказ</t>
  </si>
  <si>
    <t>8-499-398-09-16</t>
  </si>
  <si>
    <t>Ваш менеджер:Павел</t>
  </si>
  <si>
    <t>Теплица  "Жемчужинка" 4 х 3 под пленку (пленка в комплекте)</t>
  </si>
  <si>
    <t>Теплица  "Жемчужинка" 6 х 3 под пленку (пленка в комплекте)</t>
  </si>
  <si>
    <t>Теплица  "Жемчужинка" 4 х 3 под сотовый поликарбонат (без покрытия)</t>
  </si>
  <si>
    <t>Теплица  "Жемчужинка" 6 х 3 под сотовый поликарбонат (без покрытия)</t>
  </si>
  <si>
    <t>Теплица  "Жемчужинка" 8 х 3 под сотовый поликарбонат (без покрытия)</t>
  </si>
  <si>
    <t>Зонт  2.0х2.85</t>
  </si>
  <si>
    <t>Зонт  Ø 2.5 м с воланом (стальной каркас с подставкой, стойка 40мм, 8 спиц 20х10мм, тент OXF 240D)</t>
  </si>
  <si>
    <t>Зонт  Ø 3,0 м с воланом (стальной каркас с подставкой, стойка 40мм, 8 спиц 20х10мм, тент OXF 240D)</t>
  </si>
  <si>
    <t>Зонт  Ø 3,0 м с воланом (алюминевый каркас с подставкой, стойка 40мм, 8 спиц 20х10мм, тент OXF 240D)</t>
  </si>
  <si>
    <t>Зонт  2.5х2.5 м с воланом (стальной каркас с подставкой, стойка 40мм, 8 спиц 20х10мм, тент OXF 240D)</t>
  </si>
  <si>
    <t>Зонт  Ø 3,5 м с воланом (стальной каркас с подставкой, стойка 50мм, 8 спиц 30х15мм, тент OXF 240D)</t>
  </si>
  <si>
    <t>Зонт  Ø 4,0 м с воланом (стальной каркас с подставкой, стойка 50мм, 8 спиц 30х15мм, тент OXF 240D)</t>
  </si>
  <si>
    <t>Зонт  2.5х2.5 м с воланом (стальной каркас с подставкой, стойка 50мм, 8 спиц 25х25мм, тент OXF 240D)</t>
  </si>
  <si>
    <t>Зонт  3,0х3.0 м с воланом (стальной каркас с подставкой, стойка 50мм, 8 спиц 25х25мм, тент OXF 240D)</t>
  </si>
  <si>
    <t>Зонт  4,0х4.0 м с воланом (тросовый, стальной каркас с подставкой, стойка 70мм, 4 спицы с усилителем 25х25мм, тент OXF 240D)</t>
  </si>
  <si>
    <t xml:space="preserve">Раскладушка </t>
  </si>
  <si>
    <t>Раскладушка  трансформер Люкс</t>
  </si>
  <si>
    <t xml:space="preserve">Шезлонг </t>
  </si>
  <si>
    <t xml:space="preserve">Кухня 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</si>
</sst>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#,##0_р_."/>
  </numFmts>
  <fonts count="34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u/>
      <sz val="24"/>
      <name val="Times New Roman"/>
      <family val="1"/>
      <charset val="204"/>
    </font>
    <font>
      <u/>
      <sz val="24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24"/>
      <color indexed="1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u/>
      <sz val="26"/>
      <name val="Times New Roman"/>
      <family val="1"/>
      <charset val="204"/>
    </font>
    <font>
      <u/>
      <sz val="26"/>
      <name val="Times New Roman"/>
      <family val="1"/>
      <charset val="204"/>
    </font>
    <font>
      <sz val="26"/>
      <color indexed="8"/>
      <name val="Calibri"/>
      <family val="2"/>
      <charset val="204"/>
    </font>
    <font>
      <b/>
      <sz val="26"/>
      <color indexed="9"/>
      <name val="Times New Roman"/>
      <family val="1"/>
      <charset val="204"/>
    </font>
    <font>
      <sz val="26"/>
      <color indexed="9"/>
      <name val="Times New Roman"/>
      <family val="1"/>
      <charset val="204"/>
    </font>
    <font>
      <sz val="11"/>
      <name val="Calibri"/>
      <family val="2"/>
      <charset val="204"/>
    </font>
    <font>
      <b/>
      <sz val="2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8">
    <xf numFmtId="0" fontId="0" fillId="0" borderId="0" xfId="0"/>
    <xf numFmtId="0" fontId="7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vertical="center" wrapText="1"/>
    </xf>
    <xf numFmtId="0" fontId="19" fillId="0" borderId="1" xfId="2" applyFont="1" applyFill="1" applyBorder="1" applyAlignment="1">
      <alignment vertical="center" wrapText="1"/>
    </xf>
    <xf numFmtId="0" fontId="19" fillId="0" borderId="2" xfId="2" applyFont="1" applyFill="1" applyBorder="1" applyAlignment="1">
      <alignment vertical="center" wrapText="1"/>
    </xf>
    <xf numFmtId="0" fontId="19" fillId="0" borderId="3" xfId="2" applyFont="1" applyFill="1" applyBorder="1" applyAlignment="1">
      <alignment vertical="center" wrapText="1"/>
    </xf>
    <xf numFmtId="0" fontId="19" fillId="0" borderId="4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vertical="center" wrapText="1"/>
    </xf>
    <xf numFmtId="164" fontId="12" fillId="0" borderId="2" xfId="2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164" fontId="12" fillId="0" borderId="0" xfId="2" applyNumberFormat="1" applyFont="1" applyFill="1" applyBorder="1" applyAlignment="1">
      <alignment vertical="center" wrapText="1"/>
    </xf>
    <xf numFmtId="164" fontId="5" fillId="0" borderId="0" xfId="2" applyNumberFormat="1" applyFont="1" applyFill="1" applyBorder="1" applyAlignment="1">
      <alignment vertical="center" wrapText="1"/>
    </xf>
    <xf numFmtId="0" fontId="6" fillId="0" borderId="0" xfId="2" applyFont="1" applyFill="1" applyBorder="1" applyAlignment="1" applyProtection="1">
      <alignment vertical="center" wrapText="1"/>
      <protection hidden="1"/>
    </xf>
    <xf numFmtId="0" fontId="3" fillId="0" borderId="0" xfId="2" applyFont="1" applyFill="1" applyAlignment="1">
      <alignment vertical="center" wrapText="1"/>
    </xf>
    <xf numFmtId="0" fontId="15" fillId="0" borderId="0" xfId="2" applyFont="1" applyFill="1" applyAlignment="1">
      <alignment vertical="center" wrapText="1"/>
    </xf>
    <xf numFmtId="9" fontId="15" fillId="0" borderId="0" xfId="2" applyNumberFormat="1" applyFont="1" applyFill="1" applyAlignment="1">
      <alignment vertical="center" wrapText="1"/>
    </xf>
    <xf numFmtId="9" fontId="3" fillId="0" borderId="0" xfId="2" applyNumberFormat="1" applyFont="1" applyFill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18" fillId="0" borderId="0" xfId="2" applyFont="1" applyFill="1" applyAlignment="1">
      <alignment vertical="center" wrapText="1"/>
    </xf>
    <xf numFmtId="165" fontId="19" fillId="0" borderId="0" xfId="2" applyNumberFormat="1" applyFont="1" applyFill="1" applyBorder="1" applyAlignment="1">
      <alignment vertical="center" wrapText="1"/>
    </xf>
    <xf numFmtId="165" fontId="18" fillId="0" borderId="0" xfId="2" applyNumberFormat="1" applyFont="1" applyFill="1" applyBorder="1" applyAlignment="1">
      <alignment vertical="center" textRotation="255" wrapText="1"/>
    </xf>
    <xf numFmtId="3" fontId="18" fillId="0" borderId="0" xfId="2" applyNumberFormat="1" applyFont="1" applyFill="1" applyAlignment="1">
      <alignment vertical="center" wrapText="1"/>
    </xf>
    <xf numFmtId="165" fontId="5" fillId="0" borderId="0" xfId="2" applyNumberFormat="1" applyFont="1" applyFill="1" applyBorder="1" applyAlignment="1">
      <alignment vertical="center" wrapText="1"/>
    </xf>
    <xf numFmtId="165" fontId="12" fillId="0" borderId="0" xfId="2" applyNumberFormat="1" applyFont="1" applyFill="1" applyBorder="1" applyAlignment="1">
      <alignment vertical="center" wrapText="1"/>
    </xf>
    <xf numFmtId="0" fontId="18" fillId="0" borderId="0" xfId="2" applyFont="1" applyFill="1" applyBorder="1" applyAlignment="1">
      <alignment vertical="center" wrapText="1"/>
    </xf>
    <xf numFmtId="0" fontId="18" fillId="0" borderId="5" xfId="2" applyFont="1" applyFill="1" applyBorder="1" applyAlignment="1">
      <alignment vertical="center" wrapText="1"/>
    </xf>
    <xf numFmtId="0" fontId="18" fillId="0" borderId="6" xfId="2" applyFont="1" applyFill="1" applyBorder="1" applyAlignment="1">
      <alignment vertical="center" wrapText="1"/>
    </xf>
    <xf numFmtId="164" fontId="19" fillId="0" borderId="0" xfId="2" applyNumberFormat="1" applyFont="1" applyFill="1" applyBorder="1" applyAlignment="1">
      <alignment vertical="center" wrapText="1"/>
    </xf>
    <xf numFmtId="164" fontId="19" fillId="0" borderId="0" xfId="2" applyNumberFormat="1" applyFont="1" applyFill="1" applyBorder="1" applyAlignment="1" applyProtection="1">
      <alignment vertical="center" wrapText="1"/>
      <protection hidden="1"/>
    </xf>
    <xf numFmtId="3" fontId="15" fillId="0" borderId="0" xfId="2" applyNumberFormat="1" applyFont="1" applyFill="1" applyAlignment="1">
      <alignment vertical="center" wrapText="1"/>
    </xf>
    <xf numFmtId="0" fontId="23" fillId="0" borderId="0" xfId="2" applyFont="1" applyFill="1" applyAlignment="1">
      <alignment vertical="center" wrapText="1"/>
    </xf>
    <xf numFmtId="3" fontId="23" fillId="0" borderId="0" xfId="2" applyNumberFormat="1" applyFont="1" applyFill="1" applyAlignment="1">
      <alignment vertical="center" wrapText="1"/>
    </xf>
    <xf numFmtId="0" fontId="18" fillId="0" borderId="7" xfId="2" applyFont="1" applyFill="1" applyBorder="1" applyAlignment="1">
      <alignment vertical="center" wrapText="1"/>
    </xf>
    <xf numFmtId="0" fontId="18" fillId="0" borderId="8" xfId="2" applyFont="1" applyFill="1" applyBorder="1" applyAlignment="1">
      <alignment vertical="center" wrapText="1"/>
    </xf>
    <xf numFmtId="165" fontId="3" fillId="0" borderId="0" xfId="2" applyNumberFormat="1" applyFont="1" applyFill="1" applyBorder="1" applyAlignment="1">
      <alignment vertical="center" wrapText="1"/>
    </xf>
    <xf numFmtId="3" fontId="15" fillId="0" borderId="0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 wrapText="1"/>
    </xf>
    <xf numFmtId="164" fontId="12" fillId="0" borderId="0" xfId="2" applyNumberFormat="1" applyFont="1" applyFill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165" fontId="19" fillId="0" borderId="0" xfId="2" applyNumberFormat="1" applyFont="1" applyFill="1" applyBorder="1" applyAlignment="1">
      <alignment horizontal="center" vertical="center" wrapText="1"/>
    </xf>
    <xf numFmtId="165" fontId="19" fillId="2" borderId="2" xfId="2" applyNumberFormat="1" applyFont="1" applyFill="1" applyBorder="1" applyAlignment="1">
      <alignment horizontal="center" vertical="center" wrapText="1"/>
    </xf>
    <xf numFmtId="165" fontId="20" fillId="0" borderId="0" xfId="2" applyNumberFormat="1" applyFont="1" applyFill="1" applyBorder="1" applyAlignment="1">
      <alignment horizontal="center" vertical="center" wrapText="1"/>
    </xf>
    <xf numFmtId="165" fontId="18" fillId="0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5" fontId="12" fillId="0" borderId="0" xfId="2" applyNumberFormat="1" applyFont="1" applyFill="1" applyBorder="1" applyAlignment="1">
      <alignment horizontal="center" vertical="center" wrapText="1"/>
    </xf>
    <xf numFmtId="165" fontId="16" fillId="0" borderId="0" xfId="2" applyNumberFormat="1" applyFont="1" applyFill="1" applyAlignment="1">
      <alignment horizontal="center" vertical="center" wrapText="1"/>
    </xf>
    <xf numFmtId="165" fontId="7" fillId="0" borderId="0" xfId="2" applyNumberFormat="1" applyFont="1" applyFill="1" applyBorder="1" applyAlignment="1">
      <alignment horizontal="center" vertical="center" wrapText="1"/>
    </xf>
    <xf numFmtId="165" fontId="22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horizontal="center" vertical="center" wrapText="1"/>
    </xf>
    <xf numFmtId="165" fontId="14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165" fontId="21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19" fillId="0" borderId="9" xfId="2" applyFont="1" applyFill="1" applyBorder="1" applyAlignment="1">
      <alignment vertical="center" wrapText="1"/>
    </xf>
    <xf numFmtId="0" fontId="18" fillId="0" borderId="10" xfId="2" applyFont="1" applyFill="1" applyBorder="1" applyAlignment="1">
      <alignment vertical="center" wrapText="1"/>
    </xf>
    <xf numFmtId="0" fontId="18" fillId="0" borderId="11" xfId="2" applyFont="1" applyFill="1" applyBorder="1" applyAlignment="1">
      <alignment vertical="center" wrapText="1"/>
    </xf>
    <xf numFmtId="0" fontId="18" fillId="0" borderId="12" xfId="2" applyFont="1" applyFill="1" applyBorder="1" applyAlignment="1">
      <alignment vertical="center" wrapText="1"/>
    </xf>
    <xf numFmtId="0" fontId="18" fillId="0" borderId="13" xfId="2" applyFont="1" applyFill="1" applyBorder="1" applyAlignment="1">
      <alignment vertical="center" wrapText="1"/>
    </xf>
    <xf numFmtId="0" fontId="18" fillId="0" borderId="14" xfId="2" applyFont="1" applyFill="1" applyBorder="1" applyAlignment="1">
      <alignment vertical="center" wrapText="1"/>
    </xf>
    <xf numFmtId="0" fontId="19" fillId="0" borderId="15" xfId="2" applyFont="1" applyFill="1" applyBorder="1" applyAlignment="1">
      <alignment vertical="center" wrapText="1"/>
    </xf>
    <xf numFmtId="0" fontId="19" fillId="0" borderId="16" xfId="2" applyFont="1" applyFill="1" applyBorder="1" applyAlignment="1">
      <alignment vertical="center" wrapText="1"/>
    </xf>
    <xf numFmtId="0" fontId="19" fillId="0" borderId="17" xfId="2" applyFont="1" applyFill="1" applyBorder="1" applyAlignment="1">
      <alignment vertical="center" wrapText="1"/>
    </xf>
    <xf numFmtId="0" fontId="19" fillId="0" borderId="18" xfId="2" applyFont="1" applyFill="1" applyBorder="1" applyAlignment="1">
      <alignment vertical="center" wrapText="1"/>
    </xf>
    <xf numFmtId="0" fontId="19" fillId="0" borderId="19" xfId="2" applyFont="1" applyFill="1" applyBorder="1" applyAlignment="1">
      <alignment vertical="center" wrapText="1"/>
    </xf>
    <xf numFmtId="0" fontId="19" fillId="0" borderId="20" xfId="2" applyFont="1" applyFill="1" applyBorder="1" applyAlignment="1">
      <alignment vertical="center" wrapText="1"/>
    </xf>
    <xf numFmtId="0" fontId="11" fillId="0" borderId="0" xfId="2" applyFont="1" applyFill="1" applyAlignment="1">
      <alignment horizontal="center" vertical="center" wrapText="1"/>
    </xf>
    <xf numFmtId="3" fontId="18" fillId="0" borderId="0" xfId="2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8" fillId="0" borderId="21" xfId="2" applyFont="1" applyFill="1" applyBorder="1" applyAlignment="1">
      <alignment vertical="center" wrapText="1"/>
    </xf>
    <xf numFmtId="0" fontId="8" fillId="0" borderId="22" xfId="2" applyFont="1" applyFill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8" fillId="0" borderId="0" xfId="2" applyFont="1" applyFill="1" applyAlignment="1">
      <alignment vertical="center" wrapText="1"/>
    </xf>
    <xf numFmtId="0" fontId="8" fillId="0" borderId="23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8" fillId="0" borderId="24" xfId="2" applyFont="1" applyFill="1" applyBorder="1" applyAlignment="1">
      <alignment vertical="center" wrapText="1"/>
    </xf>
    <xf numFmtId="0" fontId="8" fillId="0" borderId="16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vertical="center" wrapText="1"/>
    </xf>
    <xf numFmtId="0" fontId="8" fillId="0" borderId="19" xfId="2" applyFont="1" applyFill="1" applyBorder="1" applyAlignment="1">
      <alignment vertical="center" wrapText="1"/>
    </xf>
    <xf numFmtId="0" fontId="8" fillId="0" borderId="17" xfId="2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64" fontId="10" fillId="0" borderId="0" xfId="2" applyNumberFormat="1" applyFont="1" applyFill="1" applyBorder="1" applyAlignment="1">
      <alignment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8" fillId="0" borderId="22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 wrapText="1"/>
    </xf>
    <xf numFmtId="0" fontId="8" fillId="0" borderId="3" xfId="2" applyFont="1" applyFill="1" applyBorder="1" applyAlignment="1">
      <alignment vertical="center" wrapText="1"/>
    </xf>
    <xf numFmtId="165" fontId="18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8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21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165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19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19" fillId="2" borderId="2" xfId="2" applyNumberFormat="1" applyFont="1" applyFill="1" applyBorder="1" applyAlignment="1" applyProtection="1">
      <alignment horizontal="center" vertical="center" wrapText="1"/>
      <protection locked="0"/>
    </xf>
    <xf numFmtId="165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18" fillId="0" borderId="25" xfId="2" applyNumberFormat="1" applyFont="1" applyFill="1" applyBorder="1" applyAlignment="1" applyProtection="1">
      <alignment horizontal="center" vertical="center" wrapText="1"/>
      <protection locked="0"/>
    </xf>
    <xf numFmtId="165" fontId="21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65" fontId="2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>
      <alignment vertical="center" wrapText="1"/>
    </xf>
    <xf numFmtId="164" fontId="10" fillId="0" borderId="1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9" fillId="0" borderId="26" xfId="2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8" fillId="0" borderId="27" xfId="2" applyFont="1" applyFill="1" applyBorder="1" applyAlignment="1">
      <alignment vertical="center" wrapText="1"/>
    </xf>
    <xf numFmtId="0" fontId="18" fillId="0" borderId="28" xfId="2" applyFont="1" applyFill="1" applyBorder="1" applyAlignment="1">
      <alignment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28" xfId="2" applyFont="1" applyFill="1" applyBorder="1" applyAlignment="1">
      <alignment horizontal="center" vertical="center" wrapText="1"/>
    </xf>
    <xf numFmtId="165" fontId="27" fillId="3" borderId="1" xfId="2" applyNumberFormat="1" applyFont="1" applyFill="1" applyBorder="1" applyAlignment="1">
      <alignment horizontal="center" vertical="center" wrapText="1"/>
    </xf>
    <xf numFmtId="165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29" xfId="2" applyNumberFormat="1" applyFont="1" applyFill="1" applyBorder="1" applyAlignment="1" applyProtection="1">
      <alignment horizontal="center" vertical="center" wrapText="1"/>
      <protection locked="0"/>
    </xf>
    <xf numFmtId="165" fontId="11" fillId="0" borderId="0" xfId="2" applyNumberFormat="1" applyFont="1" applyFill="1" applyBorder="1" applyAlignment="1">
      <alignment horizontal="center" vertical="center" wrapText="1"/>
    </xf>
    <xf numFmtId="165" fontId="11" fillId="2" borderId="2" xfId="2" applyNumberFormat="1" applyFont="1" applyFill="1" applyBorder="1" applyAlignment="1">
      <alignment horizontal="center" vertical="center" wrapText="1"/>
    </xf>
    <xf numFmtId="165" fontId="28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165" fontId="27" fillId="3" borderId="2" xfId="2" applyNumberFormat="1" applyFont="1" applyFill="1" applyBorder="1" applyAlignment="1">
      <alignment horizontal="center" vertical="center" wrapText="1"/>
    </xf>
    <xf numFmtId="165" fontId="15" fillId="0" borderId="2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30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9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31" xfId="2" applyNumberFormat="1" applyFont="1" applyFill="1" applyBorder="1" applyAlignment="1" applyProtection="1">
      <alignment horizontal="center" vertical="center" wrapText="1"/>
      <protection locked="0"/>
    </xf>
    <xf numFmtId="165" fontId="27" fillId="3" borderId="3" xfId="2" applyNumberFormat="1" applyFont="1" applyFill="1" applyBorder="1" applyAlignment="1">
      <alignment horizontal="center" vertical="center" wrapText="1"/>
    </xf>
    <xf numFmtId="165" fontId="15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25" xfId="2" applyNumberFormat="1" applyFont="1" applyFill="1" applyBorder="1" applyAlignment="1" applyProtection="1">
      <alignment horizontal="center" vertical="center" wrapText="1"/>
      <protection locked="0"/>
    </xf>
    <xf numFmtId="165" fontId="27" fillId="0" borderId="0" xfId="2" applyNumberFormat="1" applyFont="1" applyFill="1" applyBorder="1" applyAlignment="1">
      <alignment horizontal="center" vertical="center" wrapText="1"/>
    </xf>
    <xf numFmtId="165" fontId="15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11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27" fillId="3" borderId="4" xfId="2" applyNumberFormat="1" applyFont="1" applyFill="1" applyBorder="1" applyAlignment="1">
      <alignment horizontal="center" vertical="center" wrapText="1"/>
    </xf>
    <xf numFmtId="165" fontId="15" fillId="0" borderId="4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32" xfId="2" applyNumberFormat="1" applyFont="1" applyFill="1" applyBorder="1" applyAlignment="1" applyProtection="1">
      <alignment horizontal="center" vertical="center" wrapText="1"/>
      <protection locked="0"/>
    </xf>
    <xf numFmtId="165" fontId="27" fillId="3" borderId="29" xfId="2" applyNumberFormat="1" applyFont="1" applyFill="1" applyBorder="1" applyAlignment="1" applyProtection="1">
      <alignment horizontal="center" vertical="center" wrapText="1"/>
      <protection locked="0"/>
    </xf>
    <xf numFmtId="165" fontId="11" fillId="2" borderId="2" xfId="2" applyNumberFormat="1" applyFont="1" applyFill="1" applyBorder="1" applyAlignment="1" applyProtection="1">
      <alignment horizontal="center" vertical="center" wrapText="1"/>
      <protection locked="0"/>
    </xf>
    <xf numFmtId="165" fontId="27" fillId="3" borderId="33" xfId="2" applyNumberFormat="1" applyFont="1" applyFill="1" applyBorder="1" applyAlignment="1" applyProtection="1">
      <alignment horizontal="center" vertical="center" wrapText="1"/>
      <protection locked="0"/>
    </xf>
    <xf numFmtId="165" fontId="27" fillId="3" borderId="30" xfId="2" applyNumberFormat="1" applyFont="1" applyFill="1" applyBorder="1" applyAlignment="1" applyProtection="1">
      <alignment horizontal="center" vertical="center" wrapText="1"/>
      <protection locked="0"/>
    </xf>
    <xf numFmtId="165" fontId="27" fillId="3" borderId="25" xfId="2" applyNumberFormat="1" applyFont="1" applyFill="1" applyBorder="1" applyAlignment="1" applyProtection="1">
      <alignment horizontal="center" vertical="center" wrapText="1"/>
      <protection locked="0"/>
    </xf>
    <xf numFmtId="165" fontId="27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 wrapText="1"/>
    </xf>
    <xf numFmtId="165" fontId="27" fillId="3" borderId="0" xfId="2" applyNumberFormat="1" applyFont="1" applyFill="1" applyBorder="1" applyAlignment="1" applyProtection="1">
      <alignment horizontal="center" vertical="center" wrapText="1"/>
      <protection locked="0"/>
    </xf>
    <xf numFmtId="165" fontId="11" fillId="2" borderId="0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0" xfId="2" applyNumberFormat="1" applyFont="1" applyFill="1" applyAlignment="1">
      <alignment horizontal="center" vertical="center" wrapText="1"/>
    </xf>
    <xf numFmtId="165" fontId="27" fillId="0" borderId="30" xfId="2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0" xfId="2" applyNumberFormat="1" applyFont="1" applyFill="1" applyBorder="1" applyAlignment="1">
      <alignment horizontal="center" vertical="center" wrapText="1"/>
    </xf>
    <xf numFmtId="165" fontId="28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>
      <alignment vertical="center" wrapText="1"/>
    </xf>
    <xf numFmtId="165" fontId="15" fillId="0" borderId="0" xfId="2" applyNumberFormat="1" applyFont="1" applyFill="1" applyAlignment="1" applyProtection="1">
      <alignment horizontal="center" vertical="center" wrapText="1"/>
      <protection locked="0"/>
    </xf>
    <xf numFmtId="165" fontId="27" fillId="3" borderId="9" xfId="2" applyNumberFormat="1" applyFont="1" applyFill="1" applyBorder="1" applyAlignment="1">
      <alignment horizontal="center" vertical="center" wrapText="1"/>
    </xf>
    <xf numFmtId="165" fontId="28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65" fontId="27" fillId="3" borderId="0" xfId="2" applyNumberFormat="1" applyFont="1" applyFill="1" applyBorder="1" applyAlignment="1">
      <alignment horizontal="center" vertical="center" wrapText="1"/>
    </xf>
    <xf numFmtId="165" fontId="11" fillId="2" borderId="0" xfId="2" applyNumberFormat="1" applyFont="1" applyFill="1" applyBorder="1" applyAlignment="1">
      <alignment horizontal="center" vertical="center" wrapText="1"/>
    </xf>
    <xf numFmtId="165" fontId="27" fillId="3" borderId="29" xfId="2" applyNumberFormat="1" applyFont="1" applyFill="1" applyBorder="1" applyAlignment="1">
      <alignment horizontal="center" vertical="center" wrapText="1"/>
    </xf>
    <xf numFmtId="165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165" fontId="27" fillId="3" borderId="30" xfId="2" applyNumberFormat="1" applyFont="1" applyFill="1" applyBorder="1" applyAlignment="1">
      <alignment horizontal="center" vertical="center" wrapText="1"/>
    </xf>
    <xf numFmtId="165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165" fontId="27" fillId="3" borderId="32" xfId="2" applyNumberFormat="1" applyFont="1" applyFill="1" applyBorder="1" applyAlignment="1" applyProtection="1">
      <alignment horizontal="center" vertical="center" wrapText="1"/>
      <protection locked="0"/>
    </xf>
    <xf numFmtId="165" fontId="30" fillId="0" borderId="0" xfId="2" applyNumberFormat="1" applyFont="1" applyFill="1" applyBorder="1" applyAlignment="1">
      <alignment horizontal="center" vertical="center" wrapText="1"/>
    </xf>
    <xf numFmtId="165" fontId="31" fillId="0" borderId="0" xfId="2" applyNumberFormat="1" applyFont="1" applyFill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27" fillId="0" borderId="2" xfId="2" applyNumberFormat="1" applyFont="1" applyFill="1" applyBorder="1" applyAlignment="1">
      <alignment horizontal="center" vertical="center" wrapText="1"/>
    </xf>
    <xf numFmtId="165" fontId="27" fillId="3" borderId="2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2" xfId="2" applyNumberFormat="1" applyFont="1" applyFill="1" applyBorder="1" applyAlignment="1">
      <alignment horizontal="center" vertical="center" wrapText="1"/>
    </xf>
    <xf numFmtId="165" fontId="15" fillId="0" borderId="30" xfId="2" applyNumberFormat="1" applyFont="1" applyFill="1" applyBorder="1" applyAlignment="1">
      <alignment horizontal="center" vertical="center" wrapText="1"/>
    </xf>
    <xf numFmtId="165" fontId="28" fillId="0" borderId="2" xfId="2" applyNumberFormat="1" applyFont="1" applyFill="1" applyBorder="1" applyAlignment="1" applyProtection="1">
      <alignment horizontal="center" vertical="center" wrapText="1"/>
      <protection hidden="1"/>
    </xf>
    <xf numFmtId="165" fontId="27" fillId="4" borderId="2" xfId="2" applyNumberFormat="1" applyFont="1" applyFill="1" applyBorder="1" applyAlignment="1" applyProtection="1">
      <alignment horizontal="center" vertical="center" wrapText="1"/>
      <protection locked="0"/>
    </xf>
    <xf numFmtId="165" fontId="15" fillId="4" borderId="2" xfId="2" applyNumberFormat="1" applyFont="1" applyFill="1" applyBorder="1" applyAlignment="1">
      <alignment horizontal="center" vertical="center" wrapText="1"/>
    </xf>
    <xf numFmtId="165" fontId="15" fillId="4" borderId="30" xfId="2" applyNumberFormat="1" applyFont="1" applyFill="1" applyBorder="1" applyAlignment="1">
      <alignment horizontal="center" vertical="center" wrapText="1"/>
    </xf>
    <xf numFmtId="165" fontId="11" fillId="4" borderId="0" xfId="2" applyNumberFormat="1" applyFont="1" applyFill="1" applyBorder="1" applyAlignment="1">
      <alignment horizontal="center" vertical="center" wrapText="1"/>
    </xf>
    <xf numFmtId="165" fontId="11" fillId="4" borderId="2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9" xfId="2" applyNumberFormat="1" applyFont="1" applyFill="1" applyBorder="1" applyAlignment="1">
      <alignment horizontal="center" vertical="center" wrapText="1"/>
    </xf>
    <xf numFmtId="165" fontId="15" fillId="0" borderId="31" xfId="2" applyNumberFormat="1" applyFont="1" applyFill="1" applyBorder="1" applyAlignment="1">
      <alignment horizontal="center" vertical="center" wrapText="1"/>
    </xf>
    <xf numFmtId="165" fontId="27" fillId="3" borderId="3" xfId="2" applyNumberFormat="1" applyFont="1" applyFill="1" applyBorder="1" applyAlignment="1" applyProtection="1">
      <alignment horizontal="center" vertical="center" wrapText="1"/>
      <protection locked="0"/>
    </xf>
    <xf numFmtId="165" fontId="15" fillId="0" borderId="3" xfId="2" applyNumberFormat="1" applyFont="1" applyFill="1" applyBorder="1" applyAlignment="1">
      <alignment horizontal="center" vertical="center" wrapText="1"/>
    </xf>
    <xf numFmtId="165" fontId="15" fillId="0" borderId="25" xfId="2" applyNumberFormat="1" applyFont="1" applyFill="1" applyBorder="1" applyAlignment="1">
      <alignment horizontal="center" vertical="center" wrapText="1"/>
    </xf>
    <xf numFmtId="164" fontId="10" fillId="0" borderId="15" xfId="2" applyNumberFormat="1" applyFont="1" applyFill="1" applyBorder="1" applyAlignment="1">
      <alignment vertical="center" wrapText="1"/>
    </xf>
    <xf numFmtId="164" fontId="11" fillId="0" borderId="34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vertical="center" wrapText="1"/>
    </xf>
    <xf numFmtId="164" fontId="11" fillId="0" borderId="35" xfId="2" applyNumberFormat="1" applyFont="1" applyFill="1" applyBorder="1" applyAlignment="1" applyProtection="1">
      <alignment vertical="center" wrapText="1"/>
      <protection hidden="1"/>
    </xf>
    <xf numFmtId="164" fontId="11" fillId="0" borderId="17" xfId="2" applyNumberFormat="1" applyFont="1" applyFill="1" applyBorder="1" applyAlignment="1" applyProtection="1">
      <alignment vertical="center" wrapText="1"/>
      <protection hidden="1"/>
    </xf>
    <xf numFmtId="164" fontId="12" fillId="0" borderId="35" xfId="2" applyNumberFormat="1" applyFont="1" applyFill="1" applyBorder="1" applyAlignment="1">
      <alignment vertical="center" wrapText="1"/>
    </xf>
    <xf numFmtId="164" fontId="12" fillId="0" borderId="17" xfId="2" applyNumberFormat="1" applyFont="1" applyFill="1" applyBorder="1" applyAlignment="1">
      <alignment vertical="center" wrapText="1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0" fillId="0" borderId="36" xfId="2" applyNumberFormat="1" applyFont="1" applyFill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33" xfId="0" applyFont="1" applyBorder="1" applyAlignment="1">
      <alignment vertical="center" wrapText="1"/>
    </xf>
    <xf numFmtId="165" fontId="15" fillId="0" borderId="1" xfId="2" applyNumberFormat="1" applyFont="1" applyFill="1" applyBorder="1" applyAlignment="1">
      <alignment horizontal="center" vertical="center" wrapText="1"/>
    </xf>
    <xf numFmtId="165" fontId="11" fillId="0" borderId="29" xfId="2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33" fillId="0" borderId="0" xfId="2" applyFont="1" applyAlignment="1">
      <alignment horizontal="right" vertical="center" wrapText="1"/>
    </xf>
    <xf numFmtId="0" fontId="18" fillId="0" borderId="10" xfId="2" applyFont="1" applyFill="1" applyBorder="1" applyAlignment="1">
      <alignment vertical="center" wrapText="1"/>
    </xf>
    <xf numFmtId="0" fontId="18" fillId="0" borderId="13" xfId="2" applyFont="1" applyFill="1" applyBorder="1" applyAlignment="1">
      <alignment vertical="center" wrapText="1"/>
    </xf>
    <xf numFmtId="0" fontId="18" fillId="0" borderId="11" xfId="2" applyFont="1" applyFill="1" applyBorder="1" applyAlignment="1">
      <alignment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18" fillId="0" borderId="10" xfId="2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horizontal="center" vertical="center" wrapText="1"/>
    </xf>
    <xf numFmtId="0" fontId="18" fillId="0" borderId="11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vertical="center" wrapText="1"/>
    </xf>
    <xf numFmtId="0" fontId="18" fillId="0" borderId="7" xfId="2" applyFont="1" applyFill="1" applyBorder="1" applyAlignment="1">
      <alignment vertical="center" wrapText="1"/>
    </xf>
    <xf numFmtId="0" fontId="18" fillId="0" borderId="6" xfId="2" applyFont="1" applyFill="1" applyBorder="1" applyAlignment="1">
      <alignment vertical="center" wrapText="1"/>
    </xf>
    <xf numFmtId="165" fontId="25" fillId="0" borderId="34" xfId="2" applyNumberFormat="1" applyFont="1" applyFill="1" applyBorder="1" applyAlignment="1" applyProtection="1">
      <alignment horizontal="center" vertical="center" wrapText="1"/>
      <protection hidden="1"/>
    </xf>
    <xf numFmtId="165" fontId="25" fillId="0" borderId="17" xfId="2" applyNumberFormat="1" applyFont="1" applyFill="1" applyBorder="1" applyAlignment="1" applyProtection="1">
      <alignment horizontal="center" vertical="center" wrapText="1"/>
      <protection hidden="1"/>
    </xf>
    <xf numFmtId="165" fontId="8" fillId="0" borderId="37" xfId="2" applyNumberFormat="1" applyFont="1" applyFill="1" applyBorder="1" applyAlignment="1">
      <alignment horizontal="center" vertical="center" wrapText="1"/>
    </xf>
    <xf numFmtId="165" fontId="8" fillId="0" borderId="38" xfId="2" applyNumberFormat="1" applyFont="1" applyFill="1" applyBorder="1" applyAlignment="1">
      <alignment horizontal="center" vertical="center" wrapText="1"/>
    </xf>
    <xf numFmtId="164" fontId="12" fillId="0" borderId="10" xfId="2" applyNumberFormat="1" applyFont="1" applyFill="1" applyBorder="1" applyAlignment="1">
      <alignment horizontal="center" vertical="center" wrapText="1"/>
    </xf>
    <xf numFmtId="164" fontId="12" fillId="0" borderId="13" xfId="2" applyNumberFormat="1" applyFont="1" applyFill="1" applyBorder="1" applyAlignment="1">
      <alignment horizontal="center" vertical="center" wrapText="1"/>
    </xf>
    <xf numFmtId="164" fontId="12" fillId="0" borderId="11" xfId="2" applyNumberFormat="1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10" xfId="1"/>
    <cellStyle name="Обычный 2" xfId="2"/>
    <cellStyle name="Обычный 2 10" xfId="3"/>
    <cellStyle name="Обычный 2 2" xfId="4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2 9" xfId="11"/>
    <cellStyle name="Обычный 3" xfId="12"/>
    <cellStyle name="Обычный 5" xfId="13"/>
    <cellStyle name="Обычный 6" xfId="14"/>
    <cellStyle name="Обычный 7" xfId="15"/>
    <cellStyle name="Обычный 8" xfId="16"/>
    <cellStyle name="Обычный 9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http://www.mitek-tent.ru/images/photo/02m.jpg" TargetMode="External"/><Relationship Id="rId20" Type="http://schemas.openxmlformats.org/officeDocument/2006/relationships/image" Target="../media/image19.jpeg"/><Relationship Id="rId29" Type="http://schemas.openxmlformats.org/officeDocument/2006/relationships/image" Target="../media/image28.jpe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24" Type="http://schemas.openxmlformats.org/officeDocument/2006/relationships/image" Target="../media/image23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10.png"/><Relationship Id="rId19" Type="http://schemas.openxmlformats.org/officeDocument/2006/relationships/image" Target="../media/image18.jpeg"/><Relationship Id="rId31" Type="http://schemas.openxmlformats.org/officeDocument/2006/relationships/image" Target="../media/image3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4</xdr:row>
      <xdr:rowOff>152400</xdr:rowOff>
    </xdr:from>
    <xdr:to>
      <xdr:col>0</xdr:col>
      <xdr:colOff>2495550</xdr:colOff>
      <xdr:row>6</xdr:row>
      <xdr:rowOff>295275</xdr:rowOff>
    </xdr:to>
    <xdr:pic>
      <xdr:nvPicPr>
        <xdr:cNvPr id="1025" name="Picture 34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4457700"/>
          <a:ext cx="1981200" cy="1666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11</xdr:row>
      <xdr:rowOff>19050</xdr:rowOff>
    </xdr:from>
    <xdr:to>
      <xdr:col>0</xdr:col>
      <xdr:colOff>2352675</xdr:colOff>
      <xdr:row>13</xdr:row>
      <xdr:rowOff>85725</xdr:rowOff>
    </xdr:to>
    <xdr:pic>
      <xdr:nvPicPr>
        <xdr:cNvPr id="1026" name="Рисунок 21" descr="3х3L-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8896350"/>
          <a:ext cx="228600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13</xdr:row>
      <xdr:rowOff>47625</xdr:rowOff>
    </xdr:from>
    <xdr:to>
      <xdr:col>0</xdr:col>
      <xdr:colOff>2867025</xdr:colOff>
      <xdr:row>14</xdr:row>
      <xdr:rowOff>657225</xdr:rowOff>
    </xdr:to>
    <xdr:pic>
      <xdr:nvPicPr>
        <xdr:cNvPr id="1027" name="Рисунок 22" descr="00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425" y="10448925"/>
          <a:ext cx="2514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24</xdr:row>
      <xdr:rowOff>180975</xdr:rowOff>
    </xdr:from>
    <xdr:to>
      <xdr:col>0</xdr:col>
      <xdr:colOff>1704975</xdr:colOff>
      <xdr:row>25</xdr:row>
      <xdr:rowOff>504825</xdr:rowOff>
    </xdr:to>
    <xdr:pic>
      <xdr:nvPicPr>
        <xdr:cNvPr id="1028" name="Picture 217" descr="DSCN016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" y="18964275"/>
          <a:ext cx="14573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25</xdr:row>
      <xdr:rowOff>571500</xdr:rowOff>
    </xdr:from>
    <xdr:to>
      <xdr:col>0</xdr:col>
      <xdr:colOff>2724150</xdr:colOff>
      <xdr:row>27</xdr:row>
      <xdr:rowOff>352425</xdr:rowOff>
    </xdr:to>
    <xdr:pic>
      <xdr:nvPicPr>
        <xdr:cNvPr id="1029" name="Picture 219" descr="DSCN0200ааааа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6700" y="20116800"/>
          <a:ext cx="24574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27</xdr:row>
      <xdr:rowOff>285750</xdr:rowOff>
    </xdr:from>
    <xdr:to>
      <xdr:col>0</xdr:col>
      <xdr:colOff>2790825</xdr:colOff>
      <xdr:row>28</xdr:row>
      <xdr:rowOff>619125</xdr:rowOff>
    </xdr:to>
    <xdr:pic>
      <xdr:nvPicPr>
        <xdr:cNvPr id="1030" name="Picture 220" descr="DSCN154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23975" y="21355050"/>
          <a:ext cx="14668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29</xdr:row>
      <xdr:rowOff>561975</xdr:rowOff>
    </xdr:from>
    <xdr:to>
      <xdr:col>0</xdr:col>
      <xdr:colOff>1038225</xdr:colOff>
      <xdr:row>31</xdr:row>
      <xdr:rowOff>352425</xdr:rowOff>
    </xdr:to>
    <xdr:pic>
      <xdr:nvPicPr>
        <xdr:cNvPr id="1031" name="Picture 252" descr="Туалет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" y="22974300"/>
          <a:ext cx="8096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1638300</xdr:colOff>
      <xdr:row>30</xdr:row>
      <xdr:rowOff>257175</xdr:rowOff>
    </xdr:from>
    <xdr:to>
      <xdr:col>0</xdr:col>
      <xdr:colOff>2647950</xdr:colOff>
      <xdr:row>31</xdr:row>
      <xdr:rowOff>723900</xdr:rowOff>
    </xdr:to>
    <xdr:pic>
      <xdr:nvPicPr>
        <xdr:cNvPr id="1032" name="Picture 255" descr="suschilk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38300" y="23231475"/>
          <a:ext cx="10096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203</xdr:row>
      <xdr:rowOff>333375</xdr:rowOff>
    </xdr:from>
    <xdr:to>
      <xdr:col>0</xdr:col>
      <xdr:colOff>2819400</xdr:colOff>
      <xdr:row>206</xdr:row>
      <xdr:rowOff>161925</xdr:rowOff>
    </xdr:to>
    <xdr:pic>
      <xdr:nvPicPr>
        <xdr:cNvPr id="1033" name="Picture 237" descr="Копия-Umbrella_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7675" y="142703550"/>
          <a:ext cx="23717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192</xdr:row>
      <xdr:rowOff>762000</xdr:rowOff>
    </xdr:from>
    <xdr:to>
      <xdr:col>0</xdr:col>
      <xdr:colOff>2466975</xdr:colOff>
      <xdr:row>196</xdr:row>
      <xdr:rowOff>428625</xdr:rowOff>
    </xdr:to>
    <xdr:pic>
      <xdr:nvPicPr>
        <xdr:cNvPr id="1034" name="Picture 239" descr="Копия-DSCN21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7200" y="135512175"/>
          <a:ext cx="20097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117</xdr:row>
      <xdr:rowOff>400050</xdr:rowOff>
    </xdr:from>
    <xdr:to>
      <xdr:col>0</xdr:col>
      <xdr:colOff>2857500</xdr:colOff>
      <xdr:row>119</xdr:row>
      <xdr:rowOff>666750</xdr:rowOff>
    </xdr:to>
    <xdr:pic>
      <xdr:nvPicPr>
        <xdr:cNvPr id="1035" name="Picture 316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5725" y="80438625"/>
          <a:ext cx="2771775" cy="1790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154</xdr:row>
      <xdr:rowOff>209550</xdr:rowOff>
    </xdr:from>
    <xdr:to>
      <xdr:col>0</xdr:col>
      <xdr:colOff>2695575</xdr:colOff>
      <xdr:row>156</xdr:row>
      <xdr:rowOff>723900</xdr:rowOff>
    </xdr:to>
    <xdr:pic>
      <xdr:nvPicPr>
        <xdr:cNvPr id="1036" name="Рисунок 15" descr="Stul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9075" y="107032425"/>
          <a:ext cx="247650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148</xdr:row>
      <xdr:rowOff>209550</xdr:rowOff>
    </xdr:from>
    <xdr:to>
      <xdr:col>0</xdr:col>
      <xdr:colOff>2752725</xdr:colOff>
      <xdr:row>150</xdr:row>
      <xdr:rowOff>400050</xdr:rowOff>
    </xdr:to>
    <xdr:pic>
      <xdr:nvPicPr>
        <xdr:cNvPr id="1037" name="Рисунок 19" descr="stol0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4775" y="102841425"/>
          <a:ext cx="264795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158</xdr:row>
      <xdr:rowOff>476250</xdr:rowOff>
    </xdr:from>
    <xdr:to>
      <xdr:col>0</xdr:col>
      <xdr:colOff>2800350</xdr:colOff>
      <xdr:row>162</xdr:row>
      <xdr:rowOff>581025</xdr:rowOff>
    </xdr:to>
    <xdr:pic>
      <xdr:nvPicPr>
        <xdr:cNvPr id="1038" name="Рисунок 26" descr="кресло люкс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7175" y="110347125"/>
          <a:ext cx="254317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234</xdr:row>
      <xdr:rowOff>0</xdr:rowOff>
    </xdr:from>
    <xdr:to>
      <xdr:col>0</xdr:col>
      <xdr:colOff>2933700</xdr:colOff>
      <xdr:row>234</xdr:row>
      <xdr:rowOff>0</xdr:rowOff>
    </xdr:to>
    <xdr:pic>
      <xdr:nvPicPr>
        <xdr:cNvPr id="1039" name="Picture 2" descr="Тенты строительные, брезент для бетонных работ, строительные укрытия"/>
        <xdr:cNvPicPr>
          <a:picLocks noChangeAspect="1" noChangeArrowheads="1"/>
        </xdr:cNvPicPr>
      </xdr:nvPicPr>
      <xdr:blipFill>
        <a:blip xmlns:r="http://schemas.openxmlformats.org/officeDocument/2006/relationships" r:embed="rId15" r:link="rId16"/>
        <a:srcRect/>
        <a:stretch>
          <a:fillRect/>
        </a:stretch>
      </xdr:blipFill>
      <xdr:spPr bwMode="auto">
        <a:xfrm>
          <a:off x="190500" y="164144325"/>
          <a:ext cx="2743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234</xdr:row>
      <xdr:rowOff>0</xdr:rowOff>
    </xdr:from>
    <xdr:to>
      <xdr:col>0</xdr:col>
      <xdr:colOff>2857500</xdr:colOff>
      <xdr:row>234</xdr:row>
      <xdr:rowOff>0</xdr:rowOff>
    </xdr:to>
    <xdr:pic>
      <xdr:nvPicPr>
        <xdr:cNvPr id="1040" name="Picture 3" descr="IMG_0073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6200" y="164144325"/>
          <a:ext cx="2781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229</xdr:row>
      <xdr:rowOff>66675</xdr:rowOff>
    </xdr:from>
    <xdr:to>
      <xdr:col>0</xdr:col>
      <xdr:colOff>2466975</xdr:colOff>
      <xdr:row>231</xdr:row>
      <xdr:rowOff>285750</xdr:rowOff>
    </xdr:to>
    <xdr:pic>
      <xdr:nvPicPr>
        <xdr:cNvPr id="1041" name="Picture 4" descr="Палатка-Сварщика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2875" y="160401000"/>
          <a:ext cx="23241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231</xdr:row>
      <xdr:rowOff>400050</xdr:rowOff>
    </xdr:from>
    <xdr:to>
      <xdr:col>0</xdr:col>
      <xdr:colOff>2505075</xdr:colOff>
      <xdr:row>233</xdr:row>
      <xdr:rowOff>666750</xdr:rowOff>
    </xdr:to>
    <xdr:pic>
      <xdr:nvPicPr>
        <xdr:cNvPr id="1042" name="Picture 5" descr="IMG_578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3825" y="162258375"/>
          <a:ext cx="23812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234</xdr:row>
      <xdr:rowOff>0</xdr:rowOff>
    </xdr:from>
    <xdr:to>
      <xdr:col>0</xdr:col>
      <xdr:colOff>2781300</xdr:colOff>
      <xdr:row>234</xdr:row>
      <xdr:rowOff>0</xdr:rowOff>
    </xdr:to>
    <xdr:pic>
      <xdr:nvPicPr>
        <xdr:cNvPr id="1043" name="Picture 7" descr="Теплый--ПВХ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95250" y="164144325"/>
          <a:ext cx="2686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234</xdr:row>
      <xdr:rowOff>0</xdr:rowOff>
    </xdr:from>
    <xdr:to>
      <xdr:col>0</xdr:col>
      <xdr:colOff>2800350</xdr:colOff>
      <xdr:row>234</xdr:row>
      <xdr:rowOff>0</xdr:rowOff>
    </xdr:to>
    <xdr:pic>
      <xdr:nvPicPr>
        <xdr:cNvPr id="1044" name="Picture 8" descr="IMG_5257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8125" y="164144325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38</xdr:row>
      <xdr:rowOff>276225</xdr:rowOff>
    </xdr:from>
    <xdr:to>
      <xdr:col>0</xdr:col>
      <xdr:colOff>1428750</xdr:colOff>
      <xdr:row>41</xdr:row>
      <xdr:rowOff>342900</xdr:rowOff>
    </xdr:to>
    <xdr:pic>
      <xdr:nvPicPr>
        <xdr:cNvPr id="1045" name="Рисунок 35" descr="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3825" y="29222700"/>
          <a:ext cx="130492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1543050</xdr:colOff>
      <xdr:row>38</xdr:row>
      <xdr:rowOff>390525</xdr:rowOff>
    </xdr:from>
    <xdr:to>
      <xdr:col>0</xdr:col>
      <xdr:colOff>2676525</xdr:colOff>
      <xdr:row>41</xdr:row>
      <xdr:rowOff>171450</xdr:rowOff>
    </xdr:to>
    <xdr:pic>
      <xdr:nvPicPr>
        <xdr:cNvPr id="1046" name="Рисунок 36" descr="Модель 1(2)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543050" y="29337000"/>
          <a:ext cx="1133475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44</xdr:row>
      <xdr:rowOff>371475</xdr:rowOff>
    </xdr:from>
    <xdr:to>
      <xdr:col>0</xdr:col>
      <xdr:colOff>1743075</xdr:colOff>
      <xdr:row>46</xdr:row>
      <xdr:rowOff>180975</xdr:rowOff>
    </xdr:to>
    <xdr:pic>
      <xdr:nvPicPr>
        <xdr:cNvPr id="1047" name="Рисунок 37" descr="Модель 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4300" y="33147000"/>
          <a:ext cx="16287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1771650</xdr:colOff>
      <xdr:row>44</xdr:row>
      <xdr:rowOff>342900</xdr:rowOff>
    </xdr:from>
    <xdr:to>
      <xdr:col>0</xdr:col>
      <xdr:colOff>2924175</xdr:colOff>
      <xdr:row>47</xdr:row>
      <xdr:rowOff>142875</xdr:rowOff>
    </xdr:to>
    <xdr:pic>
      <xdr:nvPicPr>
        <xdr:cNvPr id="1048" name="Рисунок 38" descr="Модель 3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771650" y="33118425"/>
          <a:ext cx="115252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6</xdr:row>
      <xdr:rowOff>523875</xdr:rowOff>
    </xdr:from>
    <xdr:to>
      <xdr:col>0</xdr:col>
      <xdr:colOff>2895600</xdr:colOff>
      <xdr:row>10</xdr:row>
      <xdr:rowOff>361950</xdr:rowOff>
    </xdr:to>
    <xdr:pic>
      <xdr:nvPicPr>
        <xdr:cNvPr id="1049" name="Рисунок 43" descr="shaterpknikmitek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" y="6353175"/>
          <a:ext cx="28194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16</xdr:row>
      <xdr:rowOff>38100</xdr:rowOff>
    </xdr:from>
    <xdr:to>
      <xdr:col>0</xdr:col>
      <xdr:colOff>2590800</xdr:colOff>
      <xdr:row>17</xdr:row>
      <xdr:rowOff>666750</xdr:rowOff>
    </xdr:to>
    <xdr:pic>
      <xdr:nvPicPr>
        <xdr:cNvPr id="1050" name="Рисунок 44" descr="shaterPicnic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2425" y="12725400"/>
          <a:ext cx="22383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19</xdr:row>
      <xdr:rowOff>590550</xdr:rowOff>
    </xdr:from>
    <xdr:to>
      <xdr:col>0</xdr:col>
      <xdr:colOff>2857500</xdr:colOff>
      <xdr:row>22</xdr:row>
      <xdr:rowOff>66675</xdr:rowOff>
    </xdr:to>
    <xdr:pic>
      <xdr:nvPicPr>
        <xdr:cNvPr id="1051" name="Рисунок 46" descr="Kuhnya_lux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19075" y="15563850"/>
          <a:ext cx="26384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67</xdr:row>
      <xdr:rowOff>438150</xdr:rowOff>
    </xdr:from>
    <xdr:to>
      <xdr:col>0</xdr:col>
      <xdr:colOff>2905125</xdr:colOff>
      <xdr:row>70</xdr:row>
      <xdr:rowOff>238125</xdr:rowOff>
    </xdr:to>
    <xdr:pic>
      <xdr:nvPicPr>
        <xdr:cNvPr id="1052" name="Рисунок 48" descr="palatkadomik1.5na1.5 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4300" y="48091725"/>
          <a:ext cx="27908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72</xdr:row>
      <xdr:rowOff>542925</xdr:rowOff>
    </xdr:from>
    <xdr:to>
      <xdr:col>0</xdr:col>
      <xdr:colOff>2876550</xdr:colOff>
      <xdr:row>77</xdr:row>
      <xdr:rowOff>342900</xdr:rowOff>
    </xdr:to>
    <xdr:pic>
      <xdr:nvPicPr>
        <xdr:cNvPr id="1053" name="Рисунок 49" descr="palatkadomik1.5na1.5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4775" y="51625500"/>
          <a:ext cx="277177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78</xdr:row>
      <xdr:rowOff>76200</xdr:rowOff>
    </xdr:from>
    <xdr:to>
      <xdr:col>0</xdr:col>
      <xdr:colOff>2838450</xdr:colOff>
      <xdr:row>80</xdr:row>
      <xdr:rowOff>638175</xdr:rowOff>
    </xdr:to>
    <xdr:pic>
      <xdr:nvPicPr>
        <xdr:cNvPr id="1054" name="Рисунок 50" descr="palatkadomik1.5na1.5 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" y="53825775"/>
          <a:ext cx="27908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87</xdr:row>
      <xdr:rowOff>238125</xdr:rowOff>
    </xdr:from>
    <xdr:to>
      <xdr:col>0</xdr:col>
      <xdr:colOff>2838450</xdr:colOff>
      <xdr:row>90</xdr:row>
      <xdr:rowOff>419100</xdr:rowOff>
    </xdr:to>
    <xdr:pic>
      <xdr:nvPicPr>
        <xdr:cNvPr id="1055" name="Рисунок 51" descr="palatkadomik1.5na1.5 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" y="60083700"/>
          <a:ext cx="27908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95250</xdr:rowOff>
    </xdr:from>
    <xdr:to>
      <xdr:col>0</xdr:col>
      <xdr:colOff>2771775</xdr:colOff>
      <xdr:row>84</xdr:row>
      <xdr:rowOff>647700</xdr:rowOff>
    </xdr:to>
    <xdr:pic>
      <xdr:nvPicPr>
        <xdr:cNvPr id="1056" name="Рисунок 52" descr="palatkadomik1.5na1.5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56511825"/>
          <a:ext cx="27717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94</xdr:row>
      <xdr:rowOff>47625</xdr:rowOff>
    </xdr:from>
    <xdr:to>
      <xdr:col>0</xdr:col>
      <xdr:colOff>2867025</xdr:colOff>
      <xdr:row>97</xdr:row>
      <xdr:rowOff>219075</xdr:rowOff>
    </xdr:to>
    <xdr:pic>
      <xdr:nvPicPr>
        <xdr:cNvPr id="1057" name="Рисунок 53" descr="palatkadomik1.5na1.5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5250" y="64465200"/>
          <a:ext cx="27717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103</xdr:row>
      <xdr:rowOff>142875</xdr:rowOff>
    </xdr:from>
    <xdr:to>
      <xdr:col>0</xdr:col>
      <xdr:colOff>2886075</xdr:colOff>
      <xdr:row>105</xdr:row>
      <xdr:rowOff>704850</xdr:rowOff>
    </xdr:to>
    <xdr:pic>
      <xdr:nvPicPr>
        <xdr:cNvPr id="1058" name="Рисунок 54" descr="palatkakabriolet1.5na1.5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0" y="70275450"/>
          <a:ext cx="27908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5"/>
  <sheetViews>
    <sheetView tabSelected="1" view="pageBreakPreview" zoomScale="40" zoomScaleNormal="40" zoomScaleSheetLayoutView="40" workbookViewId="0">
      <pane ySplit="3" topLeftCell="A226" activePane="bottomLeft" state="frozen"/>
      <selection pane="bottomLeft" activeCell="D235" sqref="D235"/>
    </sheetView>
  </sheetViews>
  <sheetFormatPr defaultRowHeight="60" customHeight="1"/>
  <cols>
    <col min="1" max="1" width="44.42578125" style="11" customWidth="1"/>
    <col min="2" max="2" width="44.42578125" style="87" customWidth="1"/>
    <col min="3" max="3" width="154.140625" style="11" customWidth="1"/>
    <col min="4" max="4" width="23.28515625" style="57" customWidth="1"/>
    <col min="5" max="6" width="23.28515625" style="57" hidden="1" customWidth="1"/>
    <col min="7" max="7" width="9.140625" style="57"/>
    <col min="8" max="8" width="27" style="57" hidden="1" customWidth="1"/>
    <col min="9" max="9" width="25.28515625" style="57" hidden="1" customWidth="1"/>
    <col min="10" max="10" width="24.140625" style="57" hidden="1" customWidth="1"/>
    <col min="11" max="11" width="9.140625" style="11"/>
    <col min="12" max="12" width="24.7109375" style="11" bestFit="1" customWidth="1"/>
    <col min="13" max="16384" width="9.140625" style="11"/>
  </cols>
  <sheetData>
    <row r="1" spans="1:21" ht="159" customHeight="1">
      <c r="A1" s="208" t="s">
        <v>314</v>
      </c>
      <c r="B1" s="207" t="s">
        <v>313</v>
      </c>
      <c r="C1" s="72" t="s">
        <v>312</v>
      </c>
      <c r="D1" s="202"/>
      <c r="E1" s="202"/>
      <c r="G1" s="42"/>
      <c r="H1" s="41" t="s">
        <v>260</v>
      </c>
      <c r="I1" s="41"/>
      <c r="J1" s="42"/>
      <c r="K1" s="9"/>
      <c r="L1" s="9"/>
      <c r="M1" s="9"/>
      <c r="N1" s="9"/>
      <c r="O1" s="9"/>
      <c r="P1" s="9"/>
      <c r="Q1" s="9"/>
      <c r="R1" s="9"/>
    </row>
    <row r="2" spans="1:21" ht="75" customHeight="1">
      <c r="A2" s="212" t="s">
        <v>0</v>
      </c>
      <c r="B2" s="212" t="s">
        <v>106</v>
      </c>
      <c r="C2" s="217" t="s">
        <v>1</v>
      </c>
      <c r="D2" s="201" t="s">
        <v>311</v>
      </c>
      <c r="E2" s="199"/>
      <c r="F2" s="200"/>
      <c r="G2" s="43"/>
      <c r="H2" s="195" t="s">
        <v>2</v>
      </c>
      <c r="I2" s="197"/>
      <c r="J2" s="198"/>
      <c r="K2" s="15"/>
      <c r="L2" s="16"/>
      <c r="M2" s="17"/>
      <c r="N2" s="18"/>
      <c r="O2" s="19"/>
      <c r="P2" s="17"/>
      <c r="Q2" s="10"/>
      <c r="R2" s="10"/>
    </row>
    <row r="3" spans="1:21" ht="45" customHeight="1">
      <c r="A3" s="213"/>
      <c r="B3" s="213"/>
      <c r="C3" s="217"/>
      <c r="D3" s="8"/>
      <c r="E3" s="8" t="s">
        <v>3</v>
      </c>
      <c r="F3" s="8" t="s">
        <v>4</v>
      </c>
      <c r="G3" s="43"/>
      <c r="H3" s="58"/>
      <c r="I3" s="8" t="s">
        <v>3</v>
      </c>
      <c r="J3" s="8" t="s">
        <v>4</v>
      </c>
      <c r="K3" s="15"/>
      <c r="L3" s="16"/>
      <c r="M3" s="17"/>
      <c r="N3" s="18"/>
      <c r="O3" s="18"/>
      <c r="P3" s="17"/>
      <c r="Q3" s="10"/>
      <c r="R3" s="10"/>
    </row>
    <row r="4" spans="1:21" ht="60" customHeight="1" thickBot="1">
      <c r="A4" s="17"/>
      <c r="B4" s="79"/>
      <c r="C4" s="45" t="s">
        <v>261</v>
      </c>
      <c r="D4" s="44"/>
      <c r="E4" s="44"/>
      <c r="F4" s="44"/>
      <c r="G4" s="45"/>
      <c r="H4" s="45"/>
      <c r="I4" s="45"/>
      <c r="J4" s="45"/>
      <c r="K4" s="21"/>
      <c r="L4" s="12"/>
      <c r="M4" s="20"/>
      <c r="N4" s="18"/>
      <c r="O4" s="19"/>
      <c r="P4" s="17"/>
      <c r="Q4" s="10"/>
      <c r="R4" s="10"/>
    </row>
    <row r="5" spans="1:21" ht="60" customHeight="1">
      <c r="A5" s="209"/>
      <c r="B5" s="76" t="s">
        <v>107</v>
      </c>
      <c r="C5" s="3" t="s">
        <v>262</v>
      </c>
      <c r="D5" s="129">
        <f t="shared" ref="D5:D10" si="0">E5+F5-100</f>
        <v>19330</v>
      </c>
      <c r="E5" s="130">
        <v>5080</v>
      </c>
      <c r="F5" s="131">
        <v>14350</v>
      </c>
      <c r="G5" s="132"/>
      <c r="H5" s="133">
        <f t="shared" ref="H5:H10" si="1">I5+J5</f>
        <v>14130</v>
      </c>
      <c r="I5" s="134">
        <v>3730</v>
      </c>
      <c r="J5" s="134">
        <v>10400</v>
      </c>
      <c r="K5" s="23"/>
      <c r="L5" s="24"/>
      <c r="M5" s="22"/>
      <c r="N5" s="25"/>
      <c r="O5" s="25"/>
      <c r="P5" s="22"/>
      <c r="Q5" s="22"/>
      <c r="R5" s="22"/>
    </row>
    <row r="6" spans="1:21" ht="60" customHeight="1">
      <c r="A6" s="210"/>
      <c r="B6" s="77" t="s">
        <v>110</v>
      </c>
      <c r="C6" s="4" t="s">
        <v>263</v>
      </c>
      <c r="D6" s="135">
        <f t="shared" si="0"/>
        <v>22550</v>
      </c>
      <c r="E6" s="136">
        <v>6050</v>
      </c>
      <c r="F6" s="137">
        <v>16600</v>
      </c>
      <c r="G6" s="132"/>
      <c r="H6" s="133">
        <f t="shared" si="1"/>
        <v>16330</v>
      </c>
      <c r="I6" s="134">
        <v>4380</v>
      </c>
      <c r="J6" s="134">
        <v>11950</v>
      </c>
      <c r="K6" s="23"/>
      <c r="L6" s="24"/>
      <c r="M6" s="22"/>
      <c r="N6" s="25"/>
      <c r="O6" s="25"/>
      <c r="P6" s="22"/>
      <c r="Q6" s="22"/>
      <c r="R6" s="22"/>
    </row>
    <row r="7" spans="1:21" ht="60" customHeight="1">
      <c r="A7" s="210"/>
      <c r="B7" s="77" t="s">
        <v>115</v>
      </c>
      <c r="C7" s="4" t="s">
        <v>264</v>
      </c>
      <c r="D7" s="135">
        <f t="shared" si="0"/>
        <v>31900</v>
      </c>
      <c r="E7" s="136">
        <v>9900</v>
      </c>
      <c r="F7" s="137">
        <v>22100</v>
      </c>
      <c r="G7" s="132"/>
      <c r="H7" s="133">
        <f t="shared" si="1"/>
        <v>23090</v>
      </c>
      <c r="I7" s="134">
        <v>7190</v>
      </c>
      <c r="J7" s="134">
        <v>15900</v>
      </c>
      <c r="K7" s="23"/>
      <c r="L7" s="24"/>
      <c r="M7" s="22"/>
      <c r="N7" s="25"/>
      <c r="O7" s="25"/>
      <c r="P7" s="22"/>
      <c r="Q7" s="22"/>
      <c r="R7" s="22"/>
    </row>
    <row r="8" spans="1:21" ht="60" customHeight="1">
      <c r="A8" s="210"/>
      <c r="B8" s="77" t="s">
        <v>116</v>
      </c>
      <c r="C8" s="4" t="s">
        <v>265</v>
      </c>
      <c r="D8" s="135">
        <f t="shared" si="0"/>
        <v>36320</v>
      </c>
      <c r="E8" s="136">
        <v>10620</v>
      </c>
      <c r="F8" s="137">
        <v>25800</v>
      </c>
      <c r="G8" s="132"/>
      <c r="H8" s="133">
        <f t="shared" si="1"/>
        <v>26260</v>
      </c>
      <c r="I8" s="134">
        <v>7610</v>
      </c>
      <c r="J8" s="134">
        <v>18650</v>
      </c>
      <c r="K8" s="23"/>
      <c r="L8" s="24"/>
      <c r="M8" s="22"/>
      <c r="N8" s="25"/>
      <c r="O8" s="25"/>
      <c r="P8" s="22"/>
      <c r="Q8" s="22"/>
      <c r="R8" s="22"/>
    </row>
    <row r="9" spans="1:21" ht="60" customHeight="1">
      <c r="A9" s="210"/>
      <c r="B9" s="77" t="s">
        <v>117</v>
      </c>
      <c r="C9" s="4" t="s">
        <v>266</v>
      </c>
      <c r="D9" s="135">
        <f t="shared" si="0"/>
        <v>26200</v>
      </c>
      <c r="E9" s="136">
        <v>7500</v>
      </c>
      <c r="F9" s="137">
        <v>18800</v>
      </c>
      <c r="G9" s="132"/>
      <c r="H9" s="133">
        <f t="shared" si="1"/>
        <v>18960</v>
      </c>
      <c r="I9" s="134">
        <v>5360</v>
      </c>
      <c r="J9" s="134">
        <v>13600</v>
      </c>
      <c r="K9" s="23"/>
      <c r="L9" s="24"/>
      <c r="M9" s="22"/>
      <c r="N9" s="25"/>
      <c r="O9" s="25"/>
      <c r="P9" s="22"/>
      <c r="Q9" s="22"/>
      <c r="R9" s="22"/>
    </row>
    <row r="10" spans="1:21" ht="60" hidden="1" customHeight="1" thickBot="1">
      <c r="A10" s="211"/>
      <c r="B10" s="80"/>
      <c r="C10" s="5" t="s">
        <v>72</v>
      </c>
      <c r="D10" s="135">
        <f t="shared" si="0"/>
        <v>-100</v>
      </c>
      <c r="E10" s="100"/>
      <c r="F10" s="107"/>
      <c r="G10" s="46"/>
      <c r="H10" s="47">
        <f t="shared" si="1"/>
        <v>0</v>
      </c>
      <c r="I10" s="102"/>
      <c r="J10" s="102"/>
      <c r="K10" s="23"/>
      <c r="L10" s="24"/>
      <c r="M10" s="22"/>
      <c r="N10" s="25"/>
      <c r="O10" s="25"/>
      <c r="P10" s="22"/>
      <c r="Q10" s="22"/>
      <c r="R10" s="22"/>
    </row>
    <row r="11" spans="1:21" ht="60" customHeight="1" thickBot="1">
      <c r="A11" s="12"/>
      <c r="B11" s="81"/>
      <c r="C11" s="45" t="s">
        <v>267</v>
      </c>
      <c r="D11" s="48"/>
      <c r="E11" s="101"/>
      <c r="F11" s="101"/>
      <c r="G11" s="50"/>
      <c r="H11" s="50"/>
      <c r="I11" s="103"/>
      <c r="J11" s="103"/>
      <c r="K11" s="26"/>
      <c r="L11" s="24"/>
      <c r="M11" s="17"/>
      <c r="N11" s="25"/>
      <c r="O11" s="25"/>
      <c r="P11" s="17"/>
      <c r="Q11" s="10"/>
      <c r="R11" s="10"/>
    </row>
    <row r="12" spans="1:21" ht="60" customHeight="1">
      <c r="A12" s="209"/>
      <c r="B12" s="76" t="s">
        <v>111</v>
      </c>
      <c r="C12" s="3" t="s">
        <v>268</v>
      </c>
      <c r="D12" s="129">
        <f>E12+F12-100</f>
        <v>22670</v>
      </c>
      <c r="E12" s="130">
        <v>6400</v>
      </c>
      <c r="F12" s="131">
        <v>16370</v>
      </c>
      <c r="G12" s="132"/>
      <c r="H12" s="133">
        <f>I12+J12</f>
        <v>16420</v>
      </c>
      <c r="I12" s="134">
        <v>4620</v>
      </c>
      <c r="J12" s="134">
        <v>11800</v>
      </c>
      <c r="K12" s="23"/>
      <c r="L12" s="24"/>
      <c r="M12" s="22"/>
      <c r="N12" s="25"/>
      <c r="O12" s="25"/>
      <c r="P12" s="22"/>
      <c r="Q12" s="22"/>
      <c r="R12" s="22"/>
    </row>
    <row r="13" spans="1:21" ht="60" customHeight="1">
      <c r="A13" s="210"/>
      <c r="B13" s="77" t="s">
        <v>112</v>
      </c>
      <c r="C13" s="4" t="s">
        <v>269</v>
      </c>
      <c r="D13" s="135">
        <f>E13+F13-200</f>
        <v>25430</v>
      </c>
      <c r="E13" s="136">
        <v>7330</v>
      </c>
      <c r="F13" s="137">
        <v>18300</v>
      </c>
      <c r="G13" s="132"/>
      <c r="H13" s="133">
        <f>I13+J13</f>
        <v>18480</v>
      </c>
      <c r="I13" s="134">
        <v>5280</v>
      </c>
      <c r="J13" s="134">
        <v>13200</v>
      </c>
      <c r="K13" s="23"/>
      <c r="L13" s="24"/>
      <c r="M13" s="22"/>
      <c r="N13" s="25"/>
      <c r="O13" s="25"/>
      <c r="P13" s="22"/>
      <c r="Q13" s="22"/>
      <c r="R13" s="22"/>
    </row>
    <row r="14" spans="1:21" ht="60" customHeight="1">
      <c r="A14" s="210"/>
      <c r="B14" s="77" t="s">
        <v>113</v>
      </c>
      <c r="C14" s="4" t="s">
        <v>270</v>
      </c>
      <c r="D14" s="135">
        <v>35900</v>
      </c>
      <c r="E14" s="138"/>
      <c r="F14" s="139"/>
      <c r="G14" s="132"/>
      <c r="H14" s="133">
        <f>I14+J14</f>
        <v>0</v>
      </c>
      <c r="I14" s="134"/>
      <c r="J14" s="134"/>
      <c r="K14" s="23"/>
      <c r="L14" s="24"/>
      <c r="M14" s="22"/>
      <c r="N14" s="25"/>
      <c r="O14" s="25"/>
      <c r="P14" s="22"/>
      <c r="Q14" s="22"/>
      <c r="R14" s="22"/>
    </row>
    <row r="15" spans="1:21" ht="60" customHeight="1" thickBot="1">
      <c r="A15" s="211"/>
      <c r="B15" s="80" t="s">
        <v>114</v>
      </c>
      <c r="C15" s="5" t="s">
        <v>271</v>
      </c>
      <c r="D15" s="140">
        <f>E15+F15-200</f>
        <v>39920</v>
      </c>
      <c r="E15" s="141">
        <v>10620</v>
      </c>
      <c r="F15" s="142">
        <v>29500</v>
      </c>
      <c r="G15" s="132"/>
      <c r="H15" s="133">
        <f>I15+J15</f>
        <v>28910</v>
      </c>
      <c r="I15" s="134">
        <v>7610</v>
      </c>
      <c r="J15" s="134">
        <v>21300</v>
      </c>
      <c r="K15" s="23"/>
      <c r="L15" s="24"/>
      <c r="M15" s="22"/>
      <c r="N15" s="25"/>
      <c r="O15" s="25"/>
      <c r="P15" s="22"/>
      <c r="Q15" s="22"/>
      <c r="R15" s="22"/>
      <c r="S15" s="22"/>
      <c r="T15" s="22"/>
      <c r="U15" s="22"/>
    </row>
    <row r="16" spans="1:21" ht="60" customHeight="1" thickBot="1">
      <c r="A16" s="28"/>
      <c r="B16" s="81"/>
      <c r="C16" s="45" t="s">
        <v>272</v>
      </c>
      <c r="D16" s="48"/>
      <c r="E16" s="101"/>
      <c r="F16" s="101"/>
      <c r="G16" s="46"/>
      <c r="H16" s="46"/>
      <c r="I16" s="104"/>
      <c r="J16" s="104"/>
      <c r="K16" s="23"/>
      <c r="L16" s="24"/>
      <c r="M16" s="22"/>
      <c r="N16" s="25"/>
      <c r="O16" s="25"/>
      <c r="P16" s="22"/>
      <c r="Q16" s="22"/>
      <c r="R16" s="22"/>
      <c r="S16" s="22"/>
      <c r="T16" s="22"/>
      <c r="U16" s="22"/>
    </row>
    <row r="17" spans="1:21" ht="60" customHeight="1">
      <c r="A17" s="209"/>
      <c r="B17" s="76" t="s">
        <v>118</v>
      </c>
      <c r="C17" s="3" t="s">
        <v>273</v>
      </c>
      <c r="D17" s="129">
        <f>E17+F17-100</f>
        <v>23410</v>
      </c>
      <c r="E17" s="130">
        <v>7330</v>
      </c>
      <c r="F17" s="131">
        <v>16180</v>
      </c>
      <c r="G17" s="132"/>
      <c r="H17" s="133">
        <f>I17+J17</f>
        <v>16960</v>
      </c>
      <c r="I17" s="134">
        <v>5280</v>
      </c>
      <c r="J17" s="134">
        <v>11680</v>
      </c>
      <c r="K17" s="23"/>
      <c r="L17" s="24"/>
      <c r="M17" s="22"/>
      <c r="N17" s="25"/>
      <c r="O17" s="25"/>
      <c r="P17" s="22"/>
      <c r="Q17" s="22"/>
      <c r="R17" s="22"/>
      <c r="S17" s="22"/>
      <c r="T17" s="22"/>
      <c r="U17" s="22"/>
    </row>
    <row r="18" spans="1:21" ht="60" customHeight="1" thickBot="1">
      <c r="A18" s="211"/>
      <c r="B18" s="80" t="s">
        <v>119</v>
      </c>
      <c r="C18" s="5" t="s">
        <v>274</v>
      </c>
      <c r="D18" s="140">
        <f>E18+F18-100</f>
        <v>35690</v>
      </c>
      <c r="E18" s="141">
        <v>10620</v>
      </c>
      <c r="F18" s="142">
        <v>25170</v>
      </c>
      <c r="G18" s="132"/>
      <c r="H18" s="133">
        <f>I18+J18</f>
        <v>25810</v>
      </c>
      <c r="I18" s="134">
        <v>7610</v>
      </c>
      <c r="J18" s="134">
        <v>18200</v>
      </c>
      <c r="K18" s="23"/>
      <c r="L18" s="24"/>
      <c r="M18" s="22"/>
      <c r="N18" s="25"/>
      <c r="O18" s="25"/>
      <c r="P18" s="22"/>
      <c r="Q18" s="22"/>
      <c r="R18" s="22"/>
      <c r="S18" s="22"/>
      <c r="T18" s="22"/>
      <c r="U18" s="22"/>
    </row>
    <row r="19" spans="1:21" ht="60" customHeight="1" thickBot="1">
      <c r="A19" s="28"/>
      <c r="B19" s="81"/>
      <c r="C19" s="45" t="s">
        <v>275</v>
      </c>
      <c r="D19" s="143"/>
      <c r="E19" s="144"/>
      <c r="F19" s="144"/>
      <c r="G19" s="132"/>
      <c r="H19" s="132"/>
      <c r="I19" s="145"/>
      <c r="J19" s="145"/>
      <c r="K19" s="23"/>
      <c r="L19" s="24"/>
      <c r="M19" s="22"/>
      <c r="N19" s="25"/>
      <c r="O19" s="25"/>
      <c r="P19" s="22"/>
      <c r="Q19" s="22"/>
      <c r="R19" s="22"/>
      <c r="S19" s="22"/>
      <c r="T19" s="22"/>
      <c r="U19" s="22"/>
    </row>
    <row r="20" spans="1:21" ht="60" customHeight="1" thickBot="1">
      <c r="A20" s="214"/>
      <c r="B20" s="76" t="s">
        <v>127</v>
      </c>
      <c r="C20" s="6" t="s">
        <v>276</v>
      </c>
      <c r="D20" s="146">
        <f>E20+F20-100</f>
        <v>10560</v>
      </c>
      <c r="E20" s="147">
        <v>4360</v>
      </c>
      <c r="F20" s="148">
        <v>6300</v>
      </c>
      <c r="G20" s="132"/>
      <c r="H20" s="133">
        <f>I20+J20</f>
        <v>7620</v>
      </c>
      <c r="I20" s="134">
        <v>3120</v>
      </c>
      <c r="J20" s="134">
        <v>4500</v>
      </c>
      <c r="K20" s="23"/>
      <c r="L20" s="24"/>
      <c r="M20" s="22"/>
      <c r="N20" s="25"/>
      <c r="O20" s="25"/>
      <c r="P20" s="22"/>
      <c r="Q20" s="22"/>
      <c r="R20" s="22"/>
      <c r="S20" s="22"/>
      <c r="T20" s="22"/>
      <c r="U20" s="22"/>
    </row>
    <row r="21" spans="1:21" ht="60" customHeight="1" thickBot="1">
      <c r="A21" s="215"/>
      <c r="B21" s="76" t="s">
        <v>128</v>
      </c>
      <c r="C21" s="3" t="s">
        <v>277</v>
      </c>
      <c r="D21" s="129">
        <f>E21+F21-100</f>
        <v>11550</v>
      </c>
      <c r="E21" s="130">
        <v>4500</v>
      </c>
      <c r="F21" s="131">
        <v>7150</v>
      </c>
      <c r="G21" s="132"/>
      <c r="H21" s="133">
        <f>I21+J21</f>
        <v>8330</v>
      </c>
      <c r="I21" s="134">
        <v>3230</v>
      </c>
      <c r="J21" s="134">
        <v>5100</v>
      </c>
      <c r="K21" s="23"/>
      <c r="L21" s="24"/>
      <c r="M21" s="22"/>
      <c r="N21" s="25"/>
      <c r="O21" s="25"/>
      <c r="P21" s="22"/>
      <c r="Q21" s="22"/>
      <c r="R21" s="22"/>
      <c r="S21" s="22"/>
      <c r="T21" s="22"/>
      <c r="U21" s="22"/>
    </row>
    <row r="22" spans="1:21" ht="60" customHeight="1" thickBot="1">
      <c r="A22" s="215"/>
      <c r="B22" s="76" t="s">
        <v>129</v>
      </c>
      <c r="C22" s="5" t="s">
        <v>278</v>
      </c>
      <c r="D22" s="140">
        <f>E22+F22-100</f>
        <v>13670</v>
      </c>
      <c r="E22" s="141">
        <v>4800</v>
      </c>
      <c r="F22" s="142">
        <v>8970</v>
      </c>
      <c r="G22" s="132"/>
      <c r="H22" s="133">
        <f>I22+J22</f>
        <v>9830</v>
      </c>
      <c r="I22" s="134">
        <v>3400</v>
      </c>
      <c r="J22" s="134">
        <v>6430</v>
      </c>
      <c r="K22" s="23"/>
      <c r="L22" s="24"/>
      <c r="M22" s="22"/>
      <c r="N22" s="25"/>
      <c r="O22" s="25"/>
      <c r="P22" s="22"/>
      <c r="Q22" s="22"/>
      <c r="R22" s="22"/>
      <c r="S22" s="22"/>
      <c r="T22" s="22"/>
      <c r="U22" s="22"/>
    </row>
    <row r="23" spans="1:21" ht="60" customHeight="1" thickBot="1">
      <c r="A23" s="216"/>
      <c r="B23" s="82" t="s">
        <v>130</v>
      </c>
      <c r="C23" s="6" t="s">
        <v>279</v>
      </c>
      <c r="D23" s="146">
        <f>E23+F23-100</f>
        <v>15980</v>
      </c>
      <c r="E23" s="147">
        <v>4800</v>
      </c>
      <c r="F23" s="148">
        <v>11280</v>
      </c>
      <c r="G23" s="132"/>
      <c r="H23" s="133">
        <f>I23+J23</f>
        <v>11490</v>
      </c>
      <c r="I23" s="134">
        <v>3400</v>
      </c>
      <c r="J23" s="134">
        <v>8090</v>
      </c>
      <c r="K23" s="23"/>
      <c r="L23" s="24"/>
      <c r="M23" s="22"/>
      <c r="N23" s="25"/>
      <c r="O23" s="25"/>
      <c r="P23" s="22"/>
      <c r="Q23" s="22"/>
      <c r="R23" s="22"/>
      <c r="S23" s="22"/>
      <c r="T23" s="22"/>
      <c r="U23" s="22"/>
    </row>
    <row r="24" spans="1:21" ht="60" customHeight="1" thickBot="1">
      <c r="A24" s="12"/>
      <c r="B24" s="81"/>
      <c r="C24" s="45" t="s">
        <v>280</v>
      </c>
      <c r="D24" s="143"/>
      <c r="E24" s="144"/>
      <c r="F24" s="144"/>
      <c r="G24" s="132"/>
      <c r="H24" s="132"/>
      <c r="I24" s="145"/>
      <c r="J24" s="145"/>
      <c r="K24" s="26"/>
      <c r="L24" s="24"/>
      <c r="M24" s="12"/>
      <c r="N24" s="25"/>
      <c r="O24" s="18"/>
      <c r="P24" s="17"/>
      <c r="Q24" s="10"/>
      <c r="R24" s="10"/>
      <c r="S24" s="17"/>
      <c r="T24" s="17"/>
      <c r="U24" s="17"/>
    </row>
    <row r="25" spans="1:21" ht="60" customHeight="1">
      <c r="A25" s="209"/>
      <c r="B25" s="76" t="s">
        <v>120</v>
      </c>
      <c r="C25" s="3" t="s">
        <v>281</v>
      </c>
      <c r="D25" s="129">
        <f>E25+F25-200</f>
        <v>7900</v>
      </c>
      <c r="E25" s="130">
        <v>5080</v>
      </c>
      <c r="F25" s="131">
        <v>3020</v>
      </c>
      <c r="G25" s="132"/>
      <c r="H25" s="133">
        <f>I25+J25</f>
        <v>6030</v>
      </c>
      <c r="I25" s="134">
        <v>3730</v>
      </c>
      <c r="J25" s="134">
        <v>2300</v>
      </c>
      <c r="K25" s="23"/>
      <c r="L25" s="24"/>
      <c r="M25" s="22"/>
      <c r="N25" s="25"/>
      <c r="O25" s="25"/>
      <c r="P25" s="22"/>
      <c r="Q25" s="22"/>
      <c r="R25" s="22"/>
      <c r="S25" s="22"/>
      <c r="T25" s="22"/>
      <c r="U25" s="22"/>
    </row>
    <row r="26" spans="1:21" ht="60" customHeight="1">
      <c r="A26" s="210"/>
      <c r="B26" s="77" t="s">
        <v>124</v>
      </c>
      <c r="C26" s="4" t="s">
        <v>282</v>
      </c>
      <c r="D26" s="135">
        <f>E26+F26-220</f>
        <v>9500</v>
      </c>
      <c r="E26" s="136">
        <v>6050</v>
      </c>
      <c r="F26" s="137">
        <v>3670</v>
      </c>
      <c r="G26" s="132"/>
      <c r="H26" s="133">
        <f>I26+J26</f>
        <v>7090</v>
      </c>
      <c r="I26" s="134">
        <v>4380</v>
      </c>
      <c r="J26" s="134">
        <v>2710</v>
      </c>
      <c r="K26" s="23"/>
      <c r="L26" s="24"/>
      <c r="M26" s="22"/>
      <c r="N26" s="25"/>
      <c r="O26" s="25"/>
      <c r="P26" s="22"/>
      <c r="Q26" s="22"/>
      <c r="R26" s="22"/>
      <c r="S26" s="22"/>
      <c r="T26" s="22"/>
      <c r="U26" s="22"/>
    </row>
    <row r="27" spans="1:21" ht="60" customHeight="1">
      <c r="A27" s="210"/>
      <c r="B27" s="77" t="s">
        <v>121</v>
      </c>
      <c r="C27" s="4" t="s">
        <v>283</v>
      </c>
      <c r="D27" s="135">
        <f>E27+F27-290</f>
        <v>14400</v>
      </c>
      <c r="E27" s="136">
        <v>9900</v>
      </c>
      <c r="F27" s="137">
        <v>4790</v>
      </c>
      <c r="G27" s="132"/>
      <c r="H27" s="133">
        <f>I27+J27</f>
        <v>10720</v>
      </c>
      <c r="I27" s="134">
        <v>7190</v>
      </c>
      <c r="J27" s="134">
        <v>3530</v>
      </c>
      <c r="K27" s="23"/>
      <c r="L27" s="24"/>
      <c r="M27" s="22"/>
      <c r="N27" s="25"/>
      <c r="O27" s="25"/>
      <c r="P27" s="22"/>
      <c r="Q27" s="22"/>
      <c r="R27" s="22"/>
      <c r="S27" s="22"/>
      <c r="T27" s="22"/>
      <c r="U27" s="22"/>
    </row>
    <row r="28" spans="1:21" ht="60" customHeight="1">
      <c r="A28" s="210"/>
      <c r="B28" s="77" t="s">
        <v>122</v>
      </c>
      <c r="C28" s="4" t="s">
        <v>284</v>
      </c>
      <c r="D28" s="135">
        <f>E28+F28-700</f>
        <v>16000</v>
      </c>
      <c r="E28" s="136">
        <v>10620</v>
      </c>
      <c r="F28" s="137">
        <v>6080</v>
      </c>
      <c r="G28" s="132"/>
      <c r="H28" s="133">
        <f>I28+J28</f>
        <v>12170</v>
      </c>
      <c r="I28" s="134">
        <v>7610</v>
      </c>
      <c r="J28" s="134">
        <v>4560</v>
      </c>
      <c r="K28" s="23"/>
      <c r="L28" s="24"/>
      <c r="M28" s="22"/>
      <c r="N28" s="25"/>
      <c r="O28" s="25"/>
      <c r="P28" s="22"/>
      <c r="Q28" s="22"/>
      <c r="R28" s="22"/>
      <c r="S28" s="22"/>
      <c r="T28" s="22"/>
      <c r="U28" s="22"/>
    </row>
    <row r="29" spans="1:21" ht="60" customHeight="1" thickBot="1">
      <c r="A29" s="211"/>
      <c r="B29" s="77" t="s">
        <v>123</v>
      </c>
      <c r="C29" s="5" t="s">
        <v>285</v>
      </c>
      <c r="D29" s="140">
        <f>E29+F29-200</f>
        <v>11800</v>
      </c>
      <c r="E29" s="136">
        <v>7500</v>
      </c>
      <c r="F29" s="142">
        <v>4500</v>
      </c>
      <c r="G29" s="132"/>
      <c r="H29" s="133">
        <f>I29+J29</f>
        <v>8750</v>
      </c>
      <c r="I29" s="134">
        <v>5360</v>
      </c>
      <c r="J29" s="134">
        <v>3390</v>
      </c>
      <c r="K29" s="23"/>
      <c r="L29" s="24"/>
      <c r="M29" s="22"/>
      <c r="N29" s="25"/>
      <c r="O29" s="25"/>
      <c r="P29" s="22"/>
      <c r="Q29" s="22"/>
      <c r="R29" s="22"/>
      <c r="S29" s="22"/>
      <c r="T29" s="22"/>
      <c r="U29" s="22"/>
    </row>
    <row r="30" spans="1:21" ht="30" customHeight="1" thickBot="1">
      <c r="A30" s="12"/>
      <c r="B30" s="81"/>
      <c r="C30" s="2"/>
      <c r="D30" s="143"/>
      <c r="E30" s="144"/>
      <c r="F30" s="144"/>
      <c r="G30" s="132"/>
      <c r="H30" s="132"/>
      <c r="I30" s="145"/>
      <c r="J30" s="145"/>
      <c r="K30" s="26"/>
      <c r="L30" s="24"/>
      <c r="M30" s="12"/>
      <c r="N30" s="25"/>
      <c r="O30" s="25"/>
      <c r="P30" s="12"/>
      <c r="Q30" s="13"/>
      <c r="R30" s="13"/>
      <c r="S30" s="12"/>
      <c r="T30" s="12"/>
      <c r="U30" s="12"/>
    </row>
    <row r="31" spans="1:21" ht="60" customHeight="1">
      <c r="A31" s="29"/>
      <c r="B31" s="83" t="s">
        <v>126</v>
      </c>
      <c r="C31" s="3" t="s">
        <v>286</v>
      </c>
      <c r="D31" s="129">
        <f>E31+F31-160</f>
        <v>5300</v>
      </c>
      <c r="E31" s="130">
        <v>2630</v>
      </c>
      <c r="F31" s="131">
        <v>2830</v>
      </c>
      <c r="G31" s="132"/>
      <c r="H31" s="133">
        <f>I31+J31</f>
        <v>3970</v>
      </c>
      <c r="I31" s="134">
        <v>1950</v>
      </c>
      <c r="J31" s="134">
        <v>2020</v>
      </c>
      <c r="K31" s="23"/>
      <c r="L31" s="24"/>
      <c r="M31" s="22"/>
      <c r="N31" s="25"/>
      <c r="O31" s="25"/>
      <c r="P31" s="22"/>
      <c r="Q31" s="22"/>
      <c r="R31" s="22"/>
      <c r="S31" s="22"/>
      <c r="T31" s="22"/>
      <c r="U31" s="22"/>
    </row>
    <row r="32" spans="1:21" ht="60" customHeight="1" thickBot="1">
      <c r="A32" s="30"/>
      <c r="B32" s="84" t="s">
        <v>125</v>
      </c>
      <c r="C32" s="5" t="s">
        <v>287</v>
      </c>
      <c r="D32" s="140">
        <f>E32+F32-110</f>
        <v>6200</v>
      </c>
      <c r="E32" s="141">
        <v>3850</v>
      </c>
      <c r="F32" s="142">
        <v>2460</v>
      </c>
      <c r="G32" s="132"/>
      <c r="H32" s="133">
        <f>I32+J32</f>
        <v>4600</v>
      </c>
      <c r="I32" s="134">
        <v>2800</v>
      </c>
      <c r="J32" s="134">
        <v>1800</v>
      </c>
      <c r="K32" s="23"/>
      <c r="L32" s="24"/>
      <c r="M32" s="31"/>
      <c r="N32" s="25"/>
      <c r="O32" s="25"/>
      <c r="P32" s="31"/>
      <c r="Q32" s="32"/>
      <c r="R32" s="32"/>
      <c r="S32" s="31"/>
      <c r="T32" s="31"/>
      <c r="U32" s="31"/>
    </row>
    <row r="33" spans="1:18" ht="60" customHeight="1" thickBot="1">
      <c r="A33" s="12"/>
      <c r="B33" s="81"/>
      <c r="C33" s="45" t="s">
        <v>288</v>
      </c>
      <c r="D33" s="143"/>
      <c r="E33" s="144"/>
      <c r="F33" s="144"/>
      <c r="G33" s="132"/>
      <c r="H33" s="132"/>
      <c r="I33" s="145"/>
      <c r="J33" s="145"/>
      <c r="K33" s="26"/>
      <c r="L33" s="24"/>
      <c r="M33" s="17"/>
      <c r="N33" s="33"/>
      <c r="O33" s="18"/>
      <c r="P33" s="17"/>
      <c r="Q33" s="10"/>
      <c r="R33" s="10"/>
    </row>
    <row r="34" spans="1:18" ht="60" customHeight="1">
      <c r="A34" s="29"/>
      <c r="B34" s="98" t="s">
        <v>131</v>
      </c>
      <c r="C34" s="3" t="s">
        <v>289</v>
      </c>
      <c r="D34" s="129">
        <f>E34+F34-1270</f>
        <v>56000</v>
      </c>
      <c r="E34" s="130">
        <v>23500</v>
      </c>
      <c r="F34" s="131">
        <v>33770</v>
      </c>
      <c r="G34" s="132"/>
      <c r="H34" s="133">
        <f>I34+J34</f>
        <v>46180</v>
      </c>
      <c r="I34" s="134">
        <v>19580</v>
      </c>
      <c r="J34" s="134">
        <v>26600</v>
      </c>
      <c r="K34" s="23"/>
      <c r="L34" s="24"/>
      <c r="M34" s="34"/>
      <c r="N34" s="35"/>
      <c r="O34" s="34"/>
      <c r="P34" s="34"/>
      <c r="Q34" s="34"/>
      <c r="R34" s="22"/>
    </row>
    <row r="35" spans="1:18" ht="60" customHeight="1">
      <c r="A35" s="36"/>
      <c r="B35" s="97" t="s">
        <v>132</v>
      </c>
      <c r="C35" s="4" t="s">
        <v>290</v>
      </c>
      <c r="D35" s="135">
        <f>E35+F35-2070</f>
        <v>90000</v>
      </c>
      <c r="E35" s="136">
        <v>23500</v>
      </c>
      <c r="F35" s="137">
        <v>68570</v>
      </c>
      <c r="G35" s="132"/>
      <c r="H35" s="133">
        <f>I35+J35</f>
        <v>70380</v>
      </c>
      <c r="I35" s="134">
        <v>19580</v>
      </c>
      <c r="J35" s="134">
        <v>50800</v>
      </c>
      <c r="K35" s="23"/>
      <c r="L35" s="24"/>
      <c r="M35" s="34"/>
      <c r="N35" s="35"/>
      <c r="O35" s="34"/>
      <c r="P35" s="34"/>
      <c r="Q35" s="34"/>
      <c r="R35" s="22"/>
    </row>
    <row r="36" spans="1:18" ht="60" customHeight="1" thickBot="1">
      <c r="A36" s="30"/>
      <c r="B36" s="99"/>
      <c r="C36" s="5" t="s">
        <v>291</v>
      </c>
      <c r="D36" s="135">
        <f>E36+F36-1100</f>
        <v>38000</v>
      </c>
      <c r="E36" s="136">
        <v>23500</v>
      </c>
      <c r="F36" s="142">
        <v>15600</v>
      </c>
      <c r="G36" s="132"/>
      <c r="H36" s="133">
        <f>I36+J36</f>
        <v>31860</v>
      </c>
      <c r="I36" s="134">
        <v>19580</v>
      </c>
      <c r="J36" s="134">
        <v>12280</v>
      </c>
      <c r="K36" s="23"/>
      <c r="L36" s="24"/>
      <c r="M36" s="34"/>
      <c r="N36" s="35"/>
      <c r="O36" s="34"/>
      <c r="P36" s="34"/>
      <c r="Q36" s="34"/>
      <c r="R36" s="22"/>
    </row>
    <row r="37" spans="1:18" ht="60" customHeight="1" thickBot="1">
      <c r="A37" s="12"/>
      <c r="B37" s="81"/>
      <c r="C37" s="45" t="s">
        <v>292</v>
      </c>
      <c r="D37" s="143"/>
      <c r="E37" s="132"/>
      <c r="F37" s="132"/>
      <c r="G37" s="132"/>
      <c r="H37" s="132"/>
      <c r="I37" s="132"/>
      <c r="J37" s="132"/>
      <c r="K37" s="26"/>
      <c r="L37" s="24"/>
      <c r="M37" s="12"/>
      <c r="N37" s="33"/>
      <c r="O37" s="18"/>
      <c r="P37" s="17"/>
      <c r="Q37" s="10"/>
      <c r="R37" s="10"/>
    </row>
    <row r="38" spans="1:18" ht="50.25" customHeight="1">
      <c r="A38" s="29"/>
      <c r="B38" s="83" t="s">
        <v>151</v>
      </c>
      <c r="C38" s="3" t="s">
        <v>74</v>
      </c>
      <c r="D38" s="149"/>
      <c r="E38" s="132"/>
      <c r="F38" s="132"/>
      <c r="G38" s="132"/>
      <c r="H38" s="150"/>
      <c r="I38" s="132"/>
      <c r="J38" s="132"/>
      <c r="K38" s="23"/>
      <c r="L38" s="24"/>
      <c r="M38" s="25"/>
      <c r="N38" s="22"/>
      <c r="O38" s="22"/>
      <c r="P38" s="22"/>
      <c r="Q38" s="22"/>
      <c r="R38" s="22"/>
    </row>
    <row r="39" spans="1:18" ht="50.25" customHeight="1">
      <c r="A39" s="65"/>
      <c r="B39" s="85" t="s">
        <v>150</v>
      </c>
      <c r="C39" s="66" t="s">
        <v>293</v>
      </c>
      <c r="D39" s="151">
        <v>1300</v>
      </c>
      <c r="E39" s="132"/>
      <c r="F39" s="132"/>
      <c r="G39" s="132"/>
      <c r="H39" s="150">
        <v>1000</v>
      </c>
      <c r="I39" s="132"/>
      <c r="J39" s="132"/>
      <c r="K39" s="23"/>
      <c r="L39" s="24"/>
      <c r="M39" s="25"/>
      <c r="N39" s="22"/>
      <c r="O39" s="22"/>
      <c r="P39" s="22"/>
      <c r="Q39" s="22"/>
      <c r="R39" s="22"/>
    </row>
    <row r="40" spans="1:18" ht="50.25" customHeight="1">
      <c r="A40" s="65"/>
      <c r="B40" s="110" t="s">
        <v>233</v>
      </c>
      <c r="C40" s="66" t="s">
        <v>230</v>
      </c>
      <c r="D40" s="151">
        <v>1500</v>
      </c>
      <c r="E40" s="132"/>
      <c r="F40" s="132"/>
      <c r="G40" s="132"/>
      <c r="H40" s="150">
        <v>1140</v>
      </c>
      <c r="I40" s="132"/>
      <c r="J40" s="132"/>
      <c r="K40" s="23"/>
      <c r="L40" s="24"/>
      <c r="M40" s="25"/>
      <c r="N40" s="22"/>
      <c r="O40" s="22"/>
      <c r="P40" s="22"/>
      <c r="Q40" s="22"/>
      <c r="R40" s="22"/>
    </row>
    <row r="41" spans="1:18" ht="50.25" customHeight="1">
      <c r="A41" s="65"/>
      <c r="B41" s="110" t="s">
        <v>232</v>
      </c>
      <c r="C41" s="66" t="s">
        <v>231</v>
      </c>
      <c r="D41" s="151">
        <v>1900</v>
      </c>
      <c r="E41" s="132"/>
      <c r="F41" s="132"/>
      <c r="G41" s="132"/>
      <c r="H41" s="150">
        <v>1460</v>
      </c>
      <c r="I41" s="132"/>
      <c r="J41" s="132"/>
      <c r="K41" s="23"/>
      <c r="L41" s="24"/>
      <c r="M41" s="25"/>
      <c r="N41" s="22"/>
      <c r="O41" s="22"/>
      <c r="P41" s="22"/>
      <c r="Q41" s="22"/>
      <c r="R41" s="22"/>
    </row>
    <row r="42" spans="1:18" ht="50.25" customHeight="1">
      <c r="A42" s="65"/>
      <c r="B42" s="85" t="s">
        <v>149</v>
      </c>
      <c r="C42" s="4" t="s">
        <v>294</v>
      </c>
      <c r="D42" s="151">
        <v>2900</v>
      </c>
      <c r="E42" s="132"/>
      <c r="F42" s="132"/>
      <c r="G42" s="132"/>
      <c r="H42" s="150">
        <v>2180</v>
      </c>
      <c r="I42" s="132"/>
      <c r="J42" s="132"/>
      <c r="K42" s="23"/>
      <c r="L42" s="24"/>
      <c r="M42" s="25"/>
      <c r="N42" s="22"/>
      <c r="O42" s="22"/>
      <c r="P42" s="22"/>
      <c r="Q42" s="22"/>
      <c r="R42" s="22"/>
    </row>
    <row r="43" spans="1:18" ht="50.25" customHeight="1">
      <c r="A43" s="36"/>
      <c r="B43" s="89" t="s">
        <v>148</v>
      </c>
      <c r="C43" s="4" t="s">
        <v>295</v>
      </c>
      <c r="D43" s="152">
        <v>3100</v>
      </c>
      <c r="E43" s="132"/>
      <c r="F43" s="132"/>
      <c r="G43" s="132"/>
      <c r="H43" s="150">
        <v>2300</v>
      </c>
      <c r="I43" s="132"/>
      <c r="J43" s="132"/>
      <c r="K43" s="23"/>
      <c r="L43" s="24"/>
      <c r="M43" s="25"/>
      <c r="N43" s="22"/>
      <c r="O43" s="22"/>
      <c r="P43" s="22"/>
      <c r="Q43" s="22"/>
      <c r="R43" s="22"/>
    </row>
    <row r="44" spans="1:18" ht="50.25" customHeight="1">
      <c r="A44" s="36"/>
      <c r="B44" s="89" t="s">
        <v>147</v>
      </c>
      <c r="C44" s="4" t="s">
        <v>296</v>
      </c>
      <c r="D44" s="152">
        <v>2100</v>
      </c>
      <c r="E44" s="132"/>
      <c r="F44" s="132"/>
      <c r="G44" s="132"/>
      <c r="H44" s="150">
        <v>1550</v>
      </c>
      <c r="I44" s="132"/>
      <c r="J44" s="132"/>
      <c r="K44" s="23"/>
      <c r="L44" s="24"/>
      <c r="M44" s="25"/>
      <c r="N44" s="22"/>
      <c r="O44" s="22"/>
      <c r="P44" s="22"/>
      <c r="Q44" s="22"/>
      <c r="R44" s="22"/>
    </row>
    <row r="45" spans="1:18" ht="50.25" customHeight="1">
      <c r="A45" s="36"/>
      <c r="B45" s="89" t="s">
        <v>146</v>
      </c>
      <c r="C45" s="4" t="s">
        <v>297</v>
      </c>
      <c r="D45" s="152">
        <v>900</v>
      </c>
      <c r="E45" s="132"/>
      <c r="F45" s="132"/>
      <c r="G45" s="132"/>
      <c r="H45" s="150">
        <v>680</v>
      </c>
      <c r="I45" s="132"/>
      <c r="J45" s="132"/>
      <c r="K45" s="23"/>
      <c r="L45" s="24"/>
      <c r="M45" s="25"/>
      <c r="N45" s="22"/>
      <c r="O45" s="22"/>
      <c r="P45" s="22"/>
      <c r="Q45" s="22"/>
      <c r="R45" s="22"/>
    </row>
    <row r="46" spans="1:18" ht="50.25" customHeight="1">
      <c r="A46" s="36"/>
      <c r="B46" s="89" t="s">
        <v>145</v>
      </c>
      <c r="C46" s="4" t="s">
        <v>298</v>
      </c>
      <c r="D46" s="152">
        <v>650</v>
      </c>
      <c r="E46" s="132"/>
      <c r="F46" s="132"/>
      <c r="G46" s="132"/>
      <c r="H46" s="150">
        <v>500</v>
      </c>
      <c r="I46" s="132"/>
      <c r="J46" s="132"/>
      <c r="K46" s="23"/>
      <c r="L46" s="24"/>
      <c r="M46" s="25"/>
      <c r="N46" s="22"/>
      <c r="O46" s="22"/>
      <c r="P46" s="22"/>
      <c r="Q46" s="22"/>
      <c r="R46" s="22"/>
    </row>
    <row r="47" spans="1:18" ht="50.25" customHeight="1">
      <c r="A47" s="36"/>
      <c r="B47" s="89" t="s">
        <v>133</v>
      </c>
      <c r="C47" s="4" t="s">
        <v>299</v>
      </c>
      <c r="D47" s="152">
        <v>700</v>
      </c>
      <c r="E47" s="132"/>
      <c r="F47" s="132"/>
      <c r="G47" s="132"/>
      <c r="H47" s="150">
        <v>550</v>
      </c>
      <c r="I47" s="132"/>
      <c r="J47" s="132"/>
      <c r="K47" s="23"/>
      <c r="L47" s="24"/>
      <c r="M47" s="25"/>
      <c r="N47" s="22"/>
      <c r="O47" s="22"/>
      <c r="P47" s="22"/>
      <c r="Q47" s="22"/>
      <c r="R47" s="22"/>
    </row>
    <row r="48" spans="1:18" ht="50.25" customHeight="1">
      <c r="A48" s="36"/>
      <c r="B48" s="89" t="s">
        <v>134</v>
      </c>
      <c r="C48" s="4" t="s">
        <v>5</v>
      </c>
      <c r="D48" s="152">
        <v>420</v>
      </c>
      <c r="E48" s="132"/>
      <c r="F48" s="132"/>
      <c r="G48" s="132"/>
      <c r="H48" s="150">
        <v>340</v>
      </c>
      <c r="I48" s="132"/>
      <c r="J48" s="132"/>
      <c r="K48" s="23"/>
      <c r="L48" s="24"/>
      <c r="M48" s="25"/>
      <c r="N48" s="22"/>
      <c r="O48" s="22"/>
      <c r="P48" s="22"/>
      <c r="Q48" s="22"/>
      <c r="R48" s="22"/>
    </row>
    <row r="49" spans="1:21" ht="50.25" customHeight="1">
      <c r="A49" s="36"/>
      <c r="B49" s="89" t="s">
        <v>135</v>
      </c>
      <c r="C49" s="4" t="s">
        <v>6</v>
      </c>
      <c r="D49" s="152">
        <v>600</v>
      </c>
      <c r="E49" s="132"/>
      <c r="F49" s="132"/>
      <c r="G49" s="132"/>
      <c r="H49" s="150">
        <v>490</v>
      </c>
      <c r="I49" s="132"/>
      <c r="J49" s="132"/>
      <c r="K49" s="23"/>
      <c r="L49" s="24"/>
      <c r="M49" s="25"/>
      <c r="N49" s="22"/>
      <c r="O49" s="22"/>
      <c r="P49" s="22"/>
      <c r="Q49" s="22"/>
      <c r="R49" s="22"/>
    </row>
    <row r="50" spans="1:21" ht="50.25" customHeight="1">
      <c r="A50" s="36"/>
      <c r="B50" s="89" t="s">
        <v>136</v>
      </c>
      <c r="C50" s="4" t="s">
        <v>300</v>
      </c>
      <c r="D50" s="152">
        <v>1100</v>
      </c>
      <c r="E50" s="132"/>
      <c r="F50" s="132"/>
      <c r="G50" s="132"/>
      <c r="H50" s="150">
        <v>850</v>
      </c>
      <c r="I50" s="132"/>
      <c r="J50" s="132"/>
      <c r="K50" s="23"/>
      <c r="L50" s="24"/>
      <c r="M50" s="25"/>
      <c r="N50" s="22"/>
      <c r="O50" s="22"/>
      <c r="P50" s="22"/>
      <c r="Q50" s="22"/>
      <c r="R50" s="22"/>
    </row>
    <row r="51" spans="1:21" ht="50.25" customHeight="1">
      <c r="A51" s="36"/>
      <c r="B51" s="89" t="s">
        <v>137</v>
      </c>
      <c r="C51" s="4" t="s">
        <v>301</v>
      </c>
      <c r="D51" s="152">
        <v>1400</v>
      </c>
      <c r="E51" s="132"/>
      <c r="F51" s="132"/>
      <c r="G51" s="132"/>
      <c r="H51" s="150">
        <v>1050</v>
      </c>
      <c r="I51" s="132"/>
      <c r="J51" s="132"/>
      <c r="K51" s="23"/>
      <c r="L51" s="24"/>
      <c r="M51" s="25"/>
      <c r="N51" s="22"/>
      <c r="O51" s="22"/>
      <c r="P51" s="22"/>
      <c r="Q51" s="22"/>
      <c r="R51" s="22"/>
    </row>
    <row r="52" spans="1:21" ht="50.25" customHeight="1">
      <c r="A52" s="36"/>
      <c r="B52" s="89" t="s">
        <v>138</v>
      </c>
      <c r="C52" s="4" t="s">
        <v>302</v>
      </c>
      <c r="D52" s="152">
        <v>1000</v>
      </c>
      <c r="E52" s="132"/>
      <c r="F52" s="132"/>
      <c r="G52" s="132"/>
      <c r="H52" s="150">
        <v>790</v>
      </c>
      <c r="I52" s="132"/>
      <c r="J52" s="132"/>
      <c r="K52" s="23"/>
      <c r="L52" s="24"/>
      <c r="M52" s="25"/>
      <c r="N52" s="22"/>
      <c r="O52" s="22"/>
      <c r="P52" s="22"/>
      <c r="Q52" s="22"/>
      <c r="R52" s="22"/>
    </row>
    <row r="53" spans="1:21" ht="50.25" customHeight="1">
      <c r="A53" s="36"/>
      <c r="B53" s="89" t="s">
        <v>139</v>
      </c>
      <c r="C53" s="4" t="s">
        <v>303</v>
      </c>
      <c r="D53" s="152">
        <v>1400</v>
      </c>
      <c r="E53" s="132"/>
      <c r="F53" s="132"/>
      <c r="G53" s="132"/>
      <c r="H53" s="150">
        <v>1050</v>
      </c>
      <c r="I53" s="132"/>
      <c r="J53" s="132"/>
      <c r="K53" s="23"/>
      <c r="L53" s="24"/>
      <c r="M53" s="25"/>
      <c r="N53" s="22"/>
      <c r="O53" s="22"/>
      <c r="P53" s="22"/>
      <c r="Q53" s="22"/>
      <c r="R53" s="22"/>
    </row>
    <row r="54" spans="1:21" ht="50.25" customHeight="1">
      <c r="A54" s="36"/>
      <c r="B54" s="89" t="s">
        <v>140</v>
      </c>
      <c r="C54" s="4" t="s">
        <v>304</v>
      </c>
      <c r="D54" s="152">
        <v>1480</v>
      </c>
      <c r="E54" s="132"/>
      <c r="F54" s="132"/>
      <c r="G54" s="132"/>
      <c r="H54" s="150">
        <v>1200</v>
      </c>
      <c r="I54" s="132"/>
      <c r="J54" s="132"/>
      <c r="K54" s="23"/>
      <c r="L54" s="24"/>
      <c r="M54" s="25"/>
      <c r="N54" s="22"/>
      <c r="O54" s="22"/>
      <c r="P54" s="22"/>
      <c r="Q54" s="22"/>
      <c r="R54" s="22"/>
    </row>
    <row r="55" spans="1:21" ht="50.25" customHeight="1">
      <c r="A55" s="36"/>
      <c r="B55" s="89" t="s">
        <v>141</v>
      </c>
      <c r="C55" s="4" t="s">
        <v>305</v>
      </c>
      <c r="D55" s="152">
        <v>1060</v>
      </c>
      <c r="E55" s="132"/>
      <c r="F55" s="132"/>
      <c r="G55" s="132"/>
      <c r="H55" s="150">
        <v>900</v>
      </c>
      <c r="I55" s="132"/>
      <c r="J55" s="132"/>
      <c r="K55" s="23"/>
      <c r="L55" s="24"/>
      <c r="M55" s="25"/>
      <c r="N55" s="22"/>
      <c r="O55" s="22"/>
      <c r="P55" s="22"/>
      <c r="Q55" s="22"/>
      <c r="R55" s="22"/>
    </row>
    <row r="56" spans="1:21" ht="50.25" customHeight="1">
      <c r="A56" s="36"/>
      <c r="B56" s="89" t="s">
        <v>142</v>
      </c>
      <c r="C56" s="4" t="s">
        <v>306</v>
      </c>
      <c r="D56" s="152">
        <v>1440</v>
      </c>
      <c r="E56" s="132"/>
      <c r="F56" s="132"/>
      <c r="G56" s="132"/>
      <c r="H56" s="150">
        <v>1100</v>
      </c>
      <c r="I56" s="132"/>
      <c r="J56" s="132"/>
      <c r="K56" s="23"/>
      <c r="L56" s="24"/>
      <c r="M56" s="25"/>
      <c r="N56" s="22"/>
      <c r="O56" s="22"/>
      <c r="P56" s="22"/>
      <c r="Q56" s="22"/>
      <c r="R56" s="22"/>
      <c r="S56" s="22"/>
      <c r="T56" s="22"/>
      <c r="U56" s="22"/>
    </row>
    <row r="57" spans="1:21" ht="50.25" customHeight="1">
      <c r="A57" s="36"/>
      <c r="B57" s="89" t="s">
        <v>143</v>
      </c>
      <c r="C57" s="4" t="s">
        <v>307</v>
      </c>
      <c r="D57" s="152">
        <v>1740</v>
      </c>
      <c r="E57" s="132"/>
      <c r="F57" s="132"/>
      <c r="G57" s="132"/>
      <c r="H57" s="150">
        <v>1310</v>
      </c>
      <c r="I57" s="132"/>
      <c r="J57" s="132"/>
      <c r="K57" s="23"/>
      <c r="L57" s="24"/>
      <c r="M57" s="25"/>
      <c r="N57" s="22"/>
      <c r="O57" s="22"/>
      <c r="P57" s="22"/>
      <c r="Q57" s="22"/>
      <c r="R57" s="22"/>
      <c r="S57" s="22"/>
      <c r="T57" s="22"/>
      <c r="U57" s="22"/>
    </row>
    <row r="58" spans="1:21" ht="50.25" customHeight="1" thickBot="1">
      <c r="A58" s="30"/>
      <c r="B58" s="90" t="s">
        <v>144</v>
      </c>
      <c r="C58" s="5" t="s">
        <v>308</v>
      </c>
      <c r="D58" s="153">
        <v>1400</v>
      </c>
      <c r="E58" s="132"/>
      <c r="F58" s="132"/>
      <c r="G58" s="132"/>
      <c r="H58" s="150">
        <v>1050</v>
      </c>
      <c r="I58" s="132"/>
      <c r="J58" s="132"/>
      <c r="K58" s="23"/>
      <c r="L58" s="24"/>
      <c r="M58" s="25"/>
      <c r="N58" s="22"/>
      <c r="O58" s="22"/>
      <c r="P58" s="22"/>
      <c r="Q58" s="22"/>
      <c r="R58" s="22"/>
      <c r="S58" s="22"/>
      <c r="T58" s="22"/>
      <c r="U58" s="22"/>
    </row>
    <row r="59" spans="1:21" ht="29.25" customHeight="1" thickBot="1">
      <c r="A59" s="28"/>
      <c r="B59" s="96"/>
      <c r="C59" s="7"/>
      <c r="D59" s="154"/>
      <c r="E59" s="132"/>
      <c r="F59" s="132"/>
      <c r="G59" s="132"/>
      <c r="H59" s="145"/>
      <c r="I59" s="132"/>
      <c r="J59" s="132"/>
      <c r="K59" s="23"/>
      <c r="L59" s="24"/>
      <c r="M59" s="25"/>
      <c r="N59" s="22"/>
      <c r="O59" s="22"/>
      <c r="P59" s="22"/>
      <c r="Q59" s="22"/>
      <c r="R59" s="22"/>
      <c r="S59" s="22"/>
      <c r="T59" s="22"/>
      <c r="U59" s="22"/>
    </row>
    <row r="60" spans="1:21" ht="59.25" customHeight="1">
      <c r="A60" s="29"/>
      <c r="B60" s="112"/>
      <c r="C60" s="3" t="s">
        <v>309</v>
      </c>
      <c r="D60" s="149"/>
      <c r="E60" s="132"/>
      <c r="F60" s="132"/>
      <c r="G60" s="132"/>
      <c r="H60" s="150">
        <v>1050</v>
      </c>
      <c r="I60" s="132"/>
      <c r="J60" s="132"/>
      <c r="K60" s="23"/>
      <c r="L60" s="24"/>
      <c r="M60" s="25"/>
      <c r="N60" s="22"/>
      <c r="O60" s="22"/>
      <c r="P60" s="22"/>
      <c r="Q60" s="22"/>
      <c r="R60" s="22"/>
      <c r="S60" s="22"/>
      <c r="T60" s="22"/>
      <c r="U60" s="22"/>
    </row>
    <row r="61" spans="1:21" ht="59.25" customHeight="1">
      <c r="A61" s="36"/>
      <c r="B61" s="111"/>
      <c r="C61" s="4"/>
      <c r="D61" s="152"/>
      <c r="E61" s="132"/>
      <c r="F61" s="132"/>
      <c r="G61" s="132"/>
      <c r="H61" s="150">
        <v>1600</v>
      </c>
      <c r="I61" s="132"/>
      <c r="J61" s="132"/>
      <c r="K61" s="23"/>
      <c r="L61" s="24"/>
      <c r="M61" s="25"/>
      <c r="N61" s="22"/>
      <c r="O61" s="22"/>
      <c r="P61" s="22"/>
      <c r="Q61" s="22"/>
      <c r="R61" s="22"/>
      <c r="S61" s="22"/>
      <c r="T61" s="22"/>
      <c r="U61" s="22"/>
    </row>
    <row r="62" spans="1:21" ht="60" customHeight="1" thickBot="1">
      <c r="A62" s="116"/>
      <c r="B62" s="117"/>
      <c r="C62" s="5" t="s">
        <v>310</v>
      </c>
      <c r="D62" s="153"/>
      <c r="E62" s="155"/>
      <c r="F62" s="155"/>
      <c r="G62" s="155"/>
      <c r="H62" s="150">
        <v>2400</v>
      </c>
      <c r="I62" s="132"/>
      <c r="J62" s="155"/>
    </row>
    <row r="63" spans="1:21" ht="30" customHeight="1" thickBot="1">
      <c r="A63" s="115"/>
      <c r="B63" s="92"/>
      <c r="C63" s="7"/>
      <c r="D63" s="156"/>
      <c r="E63" s="155"/>
      <c r="F63" s="155"/>
      <c r="G63" s="155"/>
      <c r="H63" s="157"/>
      <c r="I63" s="132"/>
      <c r="J63" s="155"/>
    </row>
    <row r="64" spans="1:21" ht="60" customHeight="1">
      <c r="A64" s="118"/>
      <c r="B64" s="119"/>
      <c r="C64" s="3" t="s">
        <v>239</v>
      </c>
      <c r="D64" s="149">
        <v>700</v>
      </c>
      <c r="E64" s="155"/>
      <c r="F64" s="155"/>
      <c r="G64" s="155"/>
      <c r="H64" s="150">
        <v>530</v>
      </c>
      <c r="I64" s="132"/>
      <c r="J64" s="155"/>
    </row>
    <row r="65" spans="1:21" ht="60" customHeight="1" thickBot="1">
      <c r="A65" s="116"/>
      <c r="B65" s="117"/>
      <c r="C65" s="5" t="s">
        <v>240</v>
      </c>
      <c r="D65" s="153">
        <v>850</v>
      </c>
      <c r="E65" s="155"/>
      <c r="F65" s="155"/>
      <c r="G65" s="155"/>
      <c r="H65" s="150">
        <v>630</v>
      </c>
      <c r="I65" s="132"/>
      <c r="J65" s="155"/>
    </row>
    <row r="66" spans="1:21" ht="50.25" customHeight="1">
      <c r="K66" s="23"/>
      <c r="L66" s="24"/>
      <c r="M66" s="25"/>
      <c r="N66" s="22"/>
      <c r="O66" s="22"/>
      <c r="P66" s="22"/>
      <c r="Q66" s="22"/>
      <c r="R66" s="22"/>
      <c r="S66" s="22"/>
      <c r="T66" s="22"/>
      <c r="U66" s="22"/>
    </row>
    <row r="67" spans="1:21" ht="60" customHeight="1" thickBot="1">
      <c r="A67" s="14"/>
      <c r="B67" s="88"/>
      <c r="C67" s="45" t="s">
        <v>11</v>
      </c>
      <c r="D67" s="51"/>
      <c r="E67" s="52"/>
      <c r="F67" s="51"/>
      <c r="G67" s="50"/>
      <c r="H67" s="50"/>
      <c r="I67" s="50"/>
      <c r="J67" s="50"/>
      <c r="K67" s="26"/>
      <c r="L67" s="24"/>
      <c r="M67" s="9"/>
      <c r="N67" s="33"/>
      <c r="O67" s="18"/>
      <c r="P67" s="9"/>
      <c r="Q67" s="9"/>
      <c r="R67" s="9"/>
    </row>
    <row r="68" spans="1:21" ht="60" customHeight="1">
      <c r="A68" s="209"/>
      <c r="B68" s="76" t="s">
        <v>166</v>
      </c>
      <c r="C68" s="3" t="s">
        <v>12</v>
      </c>
      <c r="D68" s="129">
        <f>E68+F68-100</f>
        <v>4130</v>
      </c>
      <c r="E68" s="130">
        <v>2180</v>
      </c>
      <c r="F68" s="131">
        <v>2050</v>
      </c>
      <c r="G68" s="132"/>
      <c r="H68" s="133">
        <f>I68+J68</f>
        <v>3620</v>
      </c>
      <c r="I68" s="134">
        <v>1860</v>
      </c>
      <c r="J68" s="134">
        <v>1760</v>
      </c>
      <c r="K68" s="23"/>
      <c r="L68" s="24"/>
      <c r="M68" s="22"/>
      <c r="N68" s="25"/>
      <c r="O68" s="25"/>
      <c r="P68" s="22"/>
      <c r="Q68" s="22"/>
      <c r="R68" s="22"/>
    </row>
    <row r="69" spans="1:21" ht="60" customHeight="1">
      <c r="A69" s="210"/>
      <c r="B69" s="77" t="s">
        <v>167</v>
      </c>
      <c r="C69" s="4" t="s">
        <v>13</v>
      </c>
      <c r="D69" s="135">
        <f>E69+F69-100</f>
        <v>5220</v>
      </c>
      <c r="E69" s="136">
        <v>2620</v>
      </c>
      <c r="F69" s="137">
        <v>2700</v>
      </c>
      <c r="G69" s="132"/>
      <c r="H69" s="133">
        <f>I69+J69</f>
        <v>4250</v>
      </c>
      <c r="I69" s="134">
        <v>2100</v>
      </c>
      <c r="J69" s="134">
        <v>2150</v>
      </c>
      <c r="K69" s="23"/>
      <c r="L69" s="24"/>
      <c r="M69" s="22"/>
      <c r="N69" s="25"/>
      <c r="O69" s="25"/>
      <c r="P69" s="22"/>
      <c r="Q69" s="22"/>
      <c r="R69" s="22"/>
    </row>
    <row r="70" spans="1:21" ht="60" customHeight="1">
      <c r="A70" s="210"/>
      <c r="B70" s="77" t="s">
        <v>168</v>
      </c>
      <c r="C70" s="4" t="s">
        <v>14</v>
      </c>
      <c r="D70" s="135">
        <f>E70+F70-100</f>
        <v>5880</v>
      </c>
      <c r="E70" s="136">
        <v>2780</v>
      </c>
      <c r="F70" s="137">
        <v>3200</v>
      </c>
      <c r="G70" s="132"/>
      <c r="H70" s="133">
        <f>I70+J70</f>
        <v>4690</v>
      </c>
      <c r="I70" s="134">
        <v>2230</v>
      </c>
      <c r="J70" s="134">
        <v>2460</v>
      </c>
      <c r="K70" s="23"/>
      <c r="L70" s="24"/>
      <c r="M70" s="22"/>
      <c r="N70" s="25"/>
      <c r="O70" s="25"/>
      <c r="P70" s="22"/>
      <c r="Q70" s="22"/>
      <c r="R70" s="22"/>
    </row>
    <row r="71" spans="1:21" ht="60" customHeight="1" thickBot="1">
      <c r="A71" s="211"/>
      <c r="B71" s="80" t="s">
        <v>169</v>
      </c>
      <c r="C71" s="5" t="s">
        <v>15</v>
      </c>
      <c r="D71" s="140">
        <f>E71+F71-110</f>
        <v>6000</v>
      </c>
      <c r="E71" s="141">
        <v>2880</v>
      </c>
      <c r="F71" s="142">
        <v>3230</v>
      </c>
      <c r="G71" s="132"/>
      <c r="H71" s="133">
        <f>I71+J71</f>
        <v>5210</v>
      </c>
      <c r="I71" s="134">
        <v>2450</v>
      </c>
      <c r="J71" s="134">
        <v>2760</v>
      </c>
      <c r="K71" s="23"/>
      <c r="L71" s="24"/>
      <c r="M71" s="22"/>
      <c r="N71" s="25"/>
      <c r="O71" s="25"/>
      <c r="P71" s="22"/>
      <c r="Q71" s="22"/>
      <c r="R71" s="22"/>
    </row>
    <row r="72" spans="1:21" ht="30" customHeight="1" thickBot="1">
      <c r="A72" s="14"/>
      <c r="B72" s="88"/>
      <c r="C72" s="14"/>
      <c r="D72" s="132"/>
      <c r="E72" s="164"/>
      <c r="F72" s="144"/>
      <c r="G72" s="132"/>
      <c r="H72" s="132"/>
      <c r="I72" s="145"/>
      <c r="J72" s="145"/>
      <c r="K72" s="26"/>
      <c r="L72" s="24"/>
      <c r="M72" s="9"/>
      <c r="N72" s="25"/>
      <c r="O72" s="25"/>
      <c r="P72" s="9"/>
      <c r="Q72" s="9"/>
      <c r="R72" s="9"/>
    </row>
    <row r="73" spans="1:21" ht="60" customHeight="1">
      <c r="A73" s="209"/>
      <c r="B73" s="76" t="s">
        <v>170</v>
      </c>
      <c r="C73" s="3" t="s">
        <v>16</v>
      </c>
      <c r="D73" s="129">
        <f>E73+F73-140</f>
        <v>6700</v>
      </c>
      <c r="E73" s="130">
        <v>3980</v>
      </c>
      <c r="F73" s="131">
        <v>2860</v>
      </c>
      <c r="G73" s="132"/>
      <c r="H73" s="133">
        <f>I73+J73</f>
        <v>5780</v>
      </c>
      <c r="I73" s="134">
        <v>3400</v>
      </c>
      <c r="J73" s="134">
        <v>2380</v>
      </c>
      <c r="K73" s="23"/>
      <c r="L73" s="24"/>
      <c r="M73" s="22"/>
      <c r="N73" s="25"/>
      <c r="O73" s="25"/>
      <c r="P73" s="22"/>
      <c r="Q73" s="22"/>
      <c r="R73" s="22"/>
    </row>
    <row r="74" spans="1:21" ht="60" customHeight="1">
      <c r="A74" s="210"/>
      <c r="B74" s="77" t="s">
        <v>171</v>
      </c>
      <c r="C74" s="4" t="s">
        <v>17</v>
      </c>
      <c r="D74" s="135">
        <f>E74+F74-130</f>
        <v>8000</v>
      </c>
      <c r="E74" s="136">
        <v>4630</v>
      </c>
      <c r="F74" s="137">
        <v>3500</v>
      </c>
      <c r="G74" s="132"/>
      <c r="H74" s="133">
        <f>I74+J74</f>
        <v>6350</v>
      </c>
      <c r="I74" s="134">
        <v>3600</v>
      </c>
      <c r="J74" s="134">
        <v>2750</v>
      </c>
      <c r="K74" s="23"/>
      <c r="L74" s="24"/>
      <c r="M74" s="22"/>
      <c r="N74" s="25"/>
      <c r="O74" s="25"/>
      <c r="P74" s="22"/>
      <c r="Q74" s="22"/>
      <c r="R74" s="22"/>
    </row>
    <row r="75" spans="1:21" ht="60" customHeight="1">
      <c r="A75" s="210"/>
      <c r="B75" s="77" t="s">
        <v>172</v>
      </c>
      <c r="C75" s="4" t="s">
        <v>18</v>
      </c>
      <c r="D75" s="135">
        <f>E75+F75-70</f>
        <v>8500</v>
      </c>
      <c r="E75" s="136">
        <v>4820</v>
      </c>
      <c r="F75" s="137">
        <v>3750</v>
      </c>
      <c r="G75" s="132"/>
      <c r="H75" s="133">
        <f>I75+J75</f>
        <v>6700</v>
      </c>
      <c r="I75" s="134">
        <v>3770</v>
      </c>
      <c r="J75" s="134">
        <v>2930</v>
      </c>
      <c r="K75" s="23"/>
      <c r="L75" s="24"/>
      <c r="M75" s="22"/>
      <c r="N75" s="25"/>
      <c r="O75" s="25"/>
      <c r="P75" s="22"/>
      <c r="Q75" s="22"/>
      <c r="R75" s="22"/>
    </row>
    <row r="76" spans="1:21" ht="60" hidden="1" customHeight="1">
      <c r="A76" s="210"/>
      <c r="B76" s="77"/>
      <c r="C76" s="4" t="s">
        <v>241</v>
      </c>
      <c r="D76" s="135">
        <f>E76+F76</f>
        <v>11850</v>
      </c>
      <c r="E76" s="138">
        <v>5950</v>
      </c>
      <c r="F76" s="139">
        <v>5900</v>
      </c>
      <c r="G76" s="132"/>
      <c r="H76" s="133">
        <f>I76+J76</f>
        <v>9100</v>
      </c>
      <c r="I76" s="134">
        <v>4560</v>
      </c>
      <c r="J76" s="134">
        <v>4540</v>
      </c>
      <c r="K76" s="23"/>
      <c r="L76" s="24"/>
      <c r="M76" s="22"/>
      <c r="N76" s="25"/>
      <c r="O76" s="25"/>
      <c r="P76" s="22"/>
      <c r="Q76" s="22"/>
      <c r="R76" s="22"/>
    </row>
    <row r="77" spans="1:21" ht="60" hidden="1" customHeight="1" thickBot="1">
      <c r="A77" s="211"/>
      <c r="B77" s="80" t="s">
        <v>221</v>
      </c>
      <c r="C77" s="120" t="s">
        <v>19</v>
      </c>
      <c r="D77" s="140">
        <f>E77+F77</f>
        <v>17180</v>
      </c>
      <c r="E77" s="141">
        <v>9880</v>
      </c>
      <c r="F77" s="142">
        <v>7300</v>
      </c>
      <c r="G77" s="132"/>
      <c r="H77" s="133">
        <f>I77+J77</f>
        <v>14220</v>
      </c>
      <c r="I77" s="134">
        <v>7600</v>
      </c>
      <c r="J77" s="134">
        <v>6620</v>
      </c>
      <c r="K77" s="23"/>
      <c r="L77" s="24"/>
      <c r="M77" s="22"/>
      <c r="N77" s="25"/>
      <c r="O77" s="25"/>
      <c r="P77" s="22"/>
      <c r="Q77" s="22"/>
      <c r="R77" s="22"/>
    </row>
    <row r="78" spans="1:21" ht="30" customHeight="1" thickBot="1">
      <c r="A78" s="12"/>
      <c r="B78" s="81"/>
      <c r="C78" s="2"/>
      <c r="D78" s="143"/>
      <c r="E78" s="144"/>
      <c r="F78" s="144"/>
      <c r="G78" s="132"/>
      <c r="H78" s="132"/>
      <c r="I78" s="145"/>
      <c r="J78" s="145"/>
      <c r="K78" s="26"/>
      <c r="L78" s="24"/>
      <c r="M78" s="17"/>
      <c r="N78" s="25"/>
      <c r="O78" s="25"/>
      <c r="P78" s="17"/>
      <c r="Q78" s="10"/>
      <c r="R78" s="10"/>
    </row>
    <row r="79" spans="1:21" ht="60" customHeight="1">
      <c r="A79" s="29"/>
      <c r="B79" s="98" t="s">
        <v>163</v>
      </c>
      <c r="C79" s="3" t="s">
        <v>20</v>
      </c>
      <c r="D79" s="129">
        <f>E79+F79-140</f>
        <v>19000</v>
      </c>
      <c r="E79" s="130">
        <v>12000</v>
      </c>
      <c r="F79" s="131">
        <v>7140</v>
      </c>
      <c r="G79" s="132"/>
      <c r="H79" s="133">
        <f>I79+J79</f>
        <v>12760</v>
      </c>
      <c r="I79" s="134">
        <v>8000</v>
      </c>
      <c r="J79" s="134">
        <v>4760</v>
      </c>
      <c r="K79" s="23"/>
      <c r="L79" s="24"/>
      <c r="M79" s="22"/>
      <c r="N79" s="25"/>
      <c r="O79" s="25"/>
      <c r="P79" s="22"/>
      <c r="Q79" s="22"/>
      <c r="R79" s="22"/>
    </row>
    <row r="80" spans="1:21" ht="60" customHeight="1">
      <c r="A80" s="36"/>
      <c r="B80" s="97" t="s">
        <v>164</v>
      </c>
      <c r="C80" s="4" t="s">
        <v>78</v>
      </c>
      <c r="D80" s="135">
        <f>E80+F80-130</f>
        <v>20900</v>
      </c>
      <c r="E80" s="136">
        <v>13100</v>
      </c>
      <c r="F80" s="137">
        <v>7930</v>
      </c>
      <c r="G80" s="132"/>
      <c r="H80" s="133">
        <f>I80+J80</f>
        <v>14020</v>
      </c>
      <c r="I80" s="134">
        <v>8870</v>
      </c>
      <c r="J80" s="134">
        <v>5150</v>
      </c>
      <c r="K80" s="23"/>
      <c r="L80" s="24"/>
      <c r="M80" s="22"/>
      <c r="N80" s="25"/>
      <c r="O80" s="25"/>
      <c r="P80" s="22"/>
      <c r="Q80" s="22"/>
      <c r="R80" s="22"/>
    </row>
    <row r="81" spans="1:21" ht="60" customHeight="1" thickBot="1">
      <c r="A81" s="30"/>
      <c r="B81" s="97" t="s">
        <v>238</v>
      </c>
      <c r="C81" s="5" t="s">
        <v>237</v>
      </c>
      <c r="D81" s="140"/>
      <c r="E81" s="141"/>
      <c r="F81" s="142"/>
      <c r="G81" s="132"/>
      <c r="H81" s="133"/>
      <c r="I81" s="134"/>
      <c r="J81" s="134"/>
      <c r="K81" s="23"/>
      <c r="L81" s="24"/>
      <c r="M81" s="22"/>
      <c r="N81" s="25"/>
      <c r="O81" s="25"/>
      <c r="P81" s="22"/>
      <c r="Q81" s="22"/>
      <c r="R81" s="22"/>
    </row>
    <row r="82" spans="1:21" ht="30" customHeight="1" thickBot="1">
      <c r="A82" s="14"/>
      <c r="B82" s="88"/>
      <c r="C82" s="14"/>
      <c r="D82" s="132"/>
      <c r="E82" s="164"/>
      <c r="F82" s="144"/>
      <c r="G82" s="132"/>
      <c r="H82" s="132"/>
      <c r="I82" s="145"/>
      <c r="J82" s="145"/>
      <c r="K82" s="26"/>
      <c r="L82" s="24"/>
      <c r="M82" s="9"/>
      <c r="N82" s="25"/>
      <c r="O82" s="25"/>
      <c r="P82" s="9"/>
      <c r="Q82" s="9"/>
      <c r="R82" s="9"/>
      <c r="S82" s="9"/>
      <c r="T82" s="9"/>
      <c r="U82" s="9"/>
    </row>
    <row r="83" spans="1:21" ht="60" customHeight="1">
      <c r="A83" s="209"/>
      <c r="B83" s="76" t="s">
        <v>173</v>
      </c>
      <c r="C83" s="3" t="s">
        <v>21</v>
      </c>
      <c r="D83" s="129">
        <f>E83+F83-170</f>
        <v>15000</v>
      </c>
      <c r="E83" s="130">
        <v>3980</v>
      </c>
      <c r="F83" s="131">
        <v>11190</v>
      </c>
      <c r="G83" s="132"/>
      <c r="H83" s="133">
        <f>I83+J83</f>
        <v>11030</v>
      </c>
      <c r="I83" s="134">
        <v>3400</v>
      </c>
      <c r="J83" s="134">
        <v>7630</v>
      </c>
      <c r="K83" s="23"/>
      <c r="L83" s="24"/>
      <c r="M83" s="22"/>
      <c r="N83" s="25"/>
      <c r="O83" s="25"/>
      <c r="P83" s="22"/>
      <c r="Q83" s="22"/>
      <c r="R83" s="22"/>
      <c r="S83" s="22"/>
      <c r="T83" s="22"/>
      <c r="U83" s="22"/>
    </row>
    <row r="84" spans="1:21" ht="60" customHeight="1">
      <c r="A84" s="210"/>
      <c r="B84" s="77" t="s">
        <v>174</v>
      </c>
      <c r="C84" s="4" t="s">
        <v>22</v>
      </c>
      <c r="D84" s="135">
        <f>E84+F84-160</f>
        <v>16000</v>
      </c>
      <c r="E84" s="136">
        <v>4630</v>
      </c>
      <c r="F84" s="137">
        <v>11530</v>
      </c>
      <c r="G84" s="132"/>
      <c r="H84" s="133">
        <f>I84+J84</f>
        <v>11820</v>
      </c>
      <c r="I84" s="134">
        <v>3600</v>
      </c>
      <c r="J84" s="134">
        <v>8220</v>
      </c>
      <c r="K84" s="23"/>
      <c r="L84" s="24"/>
      <c r="M84" s="22"/>
      <c r="N84" s="25"/>
      <c r="O84" s="25"/>
      <c r="P84" s="22"/>
      <c r="Q84" s="22"/>
      <c r="R84" s="22"/>
      <c r="S84" s="22"/>
      <c r="T84" s="22"/>
      <c r="U84" s="22"/>
    </row>
    <row r="85" spans="1:21" ht="60" customHeight="1" thickBot="1">
      <c r="A85" s="211"/>
      <c r="B85" s="80" t="s">
        <v>175</v>
      </c>
      <c r="C85" s="5" t="s">
        <v>23</v>
      </c>
      <c r="D85" s="140">
        <f>E85+F85-190</f>
        <v>18600</v>
      </c>
      <c r="E85" s="136">
        <v>4820</v>
      </c>
      <c r="F85" s="142">
        <v>13970</v>
      </c>
      <c r="G85" s="132"/>
      <c r="H85" s="133">
        <f>I85+J85</f>
        <v>13870</v>
      </c>
      <c r="I85" s="134">
        <v>3770</v>
      </c>
      <c r="J85" s="134">
        <v>10100</v>
      </c>
      <c r="K85" s="23"/>
      <c r="L85" s="24"/>
      <c r="M85" s="22"/>
      <c r="N85" s="25"/>
      <c r="O85" s="25"/>
      <c r="P85" s="22"/>
      <c r="Q85" s="22"/>
      <c r="R85" s="22"/>
      <c r="S85" s="22"/>
      <c r="T85" s="22"/>
      <c r="U85" s="22"/>
    </row>
    <row r="86" spans="1:21" ht="30" customHeight="1" thickBot="1">
      <c r="A86" s="14"/>
      <c r="B86" s="88"/>
      <c r="C86" s="14"/>
      <c r="D86" s="132"/>
      <c r="E86" s="164"/>
      <c r="F86" s="144"/>
      <c r="G86" s="132"/>
      <c r="H86" s="132"/>
      <c r="I86" s="145"/>
      <c r="J86" s="145"/>
      <c r="K86" s="26"/>
      <c r="L86" s="24"/>
      <c r="M86" s="9"/>
      <c r="N86" s="25"/>
      <c r="O86" s="25"/>
      <c r="P86" s="9"/>
      <c r="Q86" s="9"/>
      <c r="R86" s="9"/>
      <c r="S86" s="9"/>
      <c r="T86" s="9"/>
      <c r="U86" s="9"/>
    </row>
    <row r="87" spans="1:21" ht="60" customHeight="1">
      <c r="A87" s="209"/>
      <c r="B87" s="76" t="s">
        <v>176</v>
      </c>
      <c r="C87" s="3" t="s">
        <v>24</v>
      </c>
      <c r="D87" s="129">
        <f>E87+F87-110</f>
        <v>7200</v>
      </c>
      <c r="E87" s="130">
        <v>4530</v>
      </c>
      <c r="F87" s="131">
        <v>2780</v>
      </c>
      <c r="G87" s="132"/>
      <c r="H87" s="133">
        <f>I87+J87</f>
        <v>6320</v>
      </c>
      <c r="I87" s="134">
        <v>3920</v>
      </c>
      <c r="J87" s="134">
        <v>2400</v>
      </c>
      <c r="K87" s="23"/>
      <c r="L87" s="24"/>
      <c r="M87" s="22"/>
      <c r="N87" s="25"/>
      <c r="O87" s="25"/>
      <c r="P87" s="22"/>
      <c r="Q87" s="22"/>
      <c r="R87" s="23"/>
      <c r="S87" s="23"/>
      <c r="T87" s="22"/>
      <c r="U87" s="22"/>
    </row>
    <row r="88" spans="1:21" ht="60" customHeight="1">
      <c r="A88" s="210"/>
      <c r="B88" s="77" t="s">
        <v>177</v>
      </c>
      <c r="C88" s="4" t="s">
        <v>25</v>
      </c>
      <c r="D88" s="135">
        <f>E88+F88-110</f>
        <v>8300</v>
      </c>
      <c r="E88" s="136">
        <v>5060</v>
      </c>
      <c r="F88" s="137">
        <v>3350</v>
      </c>
      <c r="G88" s="132"/>
      <c r="H88" s="133">
        <f>I88+J88</f>
        <v>6890</v>
      </c>
      <c r="I88" s="134">
        <v>4150</v>
      </c>
      <c r="J88" s="134">
        <v>2740</v>
      </c>
      <c r="K88" s="23"/>
      <c r="L88" s="24"/>
      <c r="M88" s="22"/>
      <c r="N88" s="25"/>
      <c r="O88" s="25"/>
      <c r="P88" s="22"/>
      <c r="Q88" s="22"/>
      <c r="R88" s="23"/>
      <c r="S88" s="23"/>
      <c r="T88" s="22"/>
      <c r="U88" s="22"/>
    </row>
    <row r="89" spans="1:21" ht="60" customHeight="1">
      <c r="A89" s="210"/>
      <c r="B89" s="77" t="s">
        <v>178</v>
      </c>
      <c r="C89" s="4" t="s">
        <v>26</v>
      </c>
      <c r="D89" s="135">
        <f>E89+F89-140</f>
        <v>9100</v>
      </c>
      <c r="E89" s="136">
        <v>5470</v>
      </c>
      <c r="F89" s="137">
        <v>3770</v>
      </c>
      <c r="G89" s="132"/>
      <c r="H89" s="133">
        <f>I89+J89</f>
        <v>7390</v>
      </c>
      <c r="I89" s="134">
        <v>4380</v>
      </c>
      <c r="J89" s="134">
        <v>3010</v>
      </c>
      <c r="K89" s="23"/>
      <c r="L89" s="24"/>
      <c r="M89" s="22"/>
      <c r="N89" s="25"/>
      <c r="O89" s="25"/>
      <c r="P89" s="22"/>
      <c r="Q89" s="22"/>
      <c r="R89" s="23"/>
      <c r="S89" s="23"/>
      <c r="T89" s="22"/>
      <c r="U89" s="22"/>
    </row>
    <row r="90" spans="1:21" ht="30" customHeight="1">
      <c r="A90" s="210"/>
      <c r="B90" s="77"/>
      <c r="C90" s="60"/>
      <c r="D90" s="165"/>
      <c r="E90" s="138"/>
      <c r="F90" s="139"/>
      <c r="G90" s="132"/>
      <c r="H90" s="133"/>
      <c r="I90" s="134"/>
      <c r="J90" s="134"/>
      <c r="K90" s="23"/>
      <c r="L90" s="24"/>
      <c r="M90" s="22"/>
      <c r="N90" s="25"/>
      <c r="O90" s="25"/>
      <c r="P90" s="22"/>
      <c r="Q90" s="22"/>
      <c r="R90" s="23"/>
      <c r="S90" s="23"/>
      <c r="T90" s="22"/>
      <c r="U90" s="22"/>
    </row>
    <row r="91" spans="1:21" ht="60" customHeight="1" thickBot="1">
      <c r="A91" s="210"/>
      <c r="B91" s="77" t="s">
        <v>179</v>
      </c>
      <c r="C91" s="5" t="s">
        <v>75</v>
      </c>
      <c r="D91" s="165">
        <f>E91+F91-120</f>
        <v>14000</v>
      </c>
      <c r="E91" s="136">
        <v>8670</v>
      </c>
      <c r="F91" s="139">
        <v>5450</v>
      </c>
      <c r="G91" s="132"/>
      <c r="H91" s="133">
        <f>I91+J91</f>
        <v>10900</v>
      </c>
      <c r="I91" s="134">
        <v>6700</v>
      </c>
      <c r="J91" s="134">
        <v>4200</v>
      </c>
      <c r="K91" s="23"/>
      <c r="L91" s="24"/>
      <c r="M91" s="22"/>
      <c r="N91" s="25"/>
      <c r="O91" s="25"/>
      <c r="P91" s="22"/>
      <c r="Q91" s="22"/>
      <c r="R91" s="23"/>
      <c r="S91" s="23"/>
      <c r="T91" s="22"/>
      <c r="U91" s="22"/>
    </row>
    <row r="92" spans="1:21" ht="60" customHeight="1" thickBot="1">
      <c r="A92" s="211"/>
      <c r="B92" s="80" t="s">
        <v>180</v>
      </c>
      <c r="C92" s="5" t="s">
        <v>27</v>
      </c>
      <c r="D92" s="140">
        <f>E92+F92-180</f>
        <v>17700</v>
      </c>
      <c r="E92" s="141">
        <v>11120</v>
      </c>
      <c r="F92" s="142">
        <v>6760</v>
      </c>
      <c r="G92" s="132"/>
      <c r="H92" s="133">
        <f>I92+J92</f>
        <v>13750</v>
      </c>
      <c r="I92" s="134">
        <v>8550</v>
      </c>
      <c r="J92" s="134">
        <v>5200</v>
      </c>
      <c r="K92" s="23"/>
      <c r="L92" s="24"/>
      <c r="M92" s="22"/>
      <c r="N92" s="25"/>
      <c r="O92" s="25"/>
      <c r="P92" s="22"/>
      <c r="Q92" s="22"/>
      <c r="R92" s="23"/>
      <c r="S92" s="23"/>
      <c r="T92" s="22"/>
      <c r="U92" s="22"/>
    </row>
    <row r="93" spans="1:21" ht="30" customHeight="1" thickBot="1">
      <c r="A93" s="14"/>
      <c r="B93" s="88"/>
      <c r="C93" s="14"/>
      <c r="D93" s="132"/>
      <c r="E93" s="164"/>
      <c r="F93" s="144"/>
      <c r="G93" s="132"/>
      <c r="H93" s="132"/>
      <c r="I93" s="145"/>
      <c r="J93" s="145"/>
      <c r="K93" s="26"/>
      <c r="L93" s="24"/>
      <c r="M93" s="9"/>
      <c r="N93" s="25"/>
      <c r="O93" s="25"/>
      <c r="P93" s="9"/>
      <c r="Q93" s="9"/>
      <c r="R93" s="38"/>
      <c r="S93" s="27"/>
      <c r="T93" s="22"/>
      <c r="U93" s="22"/>
    </row>
    <row r="94" spans="1:21" ht="60" customHeight="1">
      <c r="A94" s="214"/>
      <c r="B94" s="83" t="s">
        <v>181</v>
      </c>
      <c r="C94" s="3" t="s">
        <v>28</v>
      </c>
      <c r="D94" s="129">
        <f>E94+F94-100</f>
        <v>16670</v>
      </c>
      <c r="E94" s="130">
        <v>4530</v>
      </c>
      <c r="F94" s="131">
        <v>12240</v>
      </c>
      <c r="G94" s="132"/>
      <c r="H94" s="133">
        <f>I94+J94</f>
        <v>12470</v>
      </c>
      <c r="I94" s="134">
        <v>3920</v>
      </c>
      <c r="J94" s="134">
        <v>8550</v>
      </c>
      <c r="K94" s="23"/>
      <c r="L94" s="24"/>
      <c r="M94" s="22"/>
      <c r="N94" s="25"/>
      <c r="O94" s="25"/>
      <c r="P94" s="22"/>
      <c r="Q94" s="22"/>
      <c r="R94" s="23"/>
      <c r="S94" s="23"/>
      <c r="T94" s="22"/>
      <c r="U94" s="22"/>
    </row>
    <row r="95" spans="1:21" ht="60" customHeight="1">
      <c r="A95" s="215"/>
      <c r="B95" s="86" t="s">
        <v>182</v>
      </c>
      <c r="C95" s="4" t="s">
        <v>29</v>
      </c>
      <c r="D95" s="135">
        <f>E95+F95-240</f>
        <v>18000</v>
      </c>
      <c r="E95" s="136">
        <v>5060</v>
      </c>
      <c r="F95" s="137">
        <v>13180</v>
      </c>
      <c r="G95" s="132"/>
      <c r="H95" s="133">
        <f>I95+J95</f>
        <v>13630</v>
      </c>
      <c r="I95" s="134">
        <v>4170</v>
      </c>
      <c r="J95" s="134">
        <v>9460</v>
      </c>
      <c r="K95" s="23"/>
      <c r="L95" s="24"/>
      <c r="M95" s="22"/>
      <c r="N95" s="25"/>
      <c r="O95" s="25"/>
      <c r="P95" s="22"/>
      <c r="Q95" s="22"/>
      <c r="R95" s="23"/>
      <c r="S95" s="23"/>
      <c r="T95" s="22"/>
      <c r="U95" s="22"/>
    </row>
    <row r="96" spans="1:21" ht="60" customHeight="1">
      <c r="A96" s="215"/>
      <c r="B96" s="86" t="s">
        <v>183</v>
      </c>
      <c r="C96" s="4" t="s">
        <v>30</v>
      </c>
      <c r="D96" s="135">
        <f>E96+F96-160</f>
        <v>20300</v>
      </c>
      <c r="E96" s="136">
        <v>5470</v>
      </c>
      <c r="F96" s="137">
        <v>14990</v>
      </c>
      <c r="G96" s="132"/>
      <c r="H96" s="133">
        <f>I96+J96</f>
        <v>15340</v>
      </c>
      <c r="I96" s="134">
        <v>4380</v>
      </c>
      <c r="J96" s="134">
        <v>10960</v>
      </c>
      <c r="K96" s="23"/>
      <c r="L96" s="24"/>
      <c r="M96" s="22"/>
      <c r="N96" s="25"/>
      <c r="O96" s="25"/>
      <c r="P96" s="22"/>
      <c r="Q96" s="22"/>
      <c r="R96" s="23"/>
      <c r="S96" s="23"/>
      <c r="T96" s="22"/>
      <c r="U96" s="22"/>
    </row>
    <row r="97" spans="1:21" ht="30" customHeight="1">
      <c r="A97" s="215"/>
      <c r="B97" s="86"/>
      <c r="C97" s="4"/>
      <c r="D97" s="135"/>
      <c r="E97" s="138"/>
      <c r="F97" s="137"/>
      <c r="G97" s="132"/>
      <c r="H97" s="133"/>
      <c r="I97" s="134"/>
      <c r="J97" s="134"/>
      <c r="K97" s="23"/>
      <c r="L97" s="24"/>
      <c r="M97" s="22"/>
      <c r="N97" s="25"/>
      <c r="O97" s="25"/>
      <c r="P97" s="22"/>
      <c r="Q97" s="22"/>
      <c r="R97" s="23"/>
      <c r="S97" s="23"/>
      <c r="T97" s="22"/>
      <c r="U97" s="22"/>
    </row>
    <row r="98" spans="1:21" ht="60" customHeight="1">
      <c r="A98" s="215"/>
      <c r="B98" s="86" t="s">
        <v>165</v>
      </c>
      <c r="C98" s="4" t="s">
        <v>76</v>
      </c>
      <c r="D98" s="135">
        <f>E98+F98-30</f>
        <v>25600</v>
      </c>
      <c r="E98" s="136">
        <v>8670</v>
      </c>
      <c r="F98" s="137">
        <v>16960</v>
      </c>
      <c r="G98" s="132"/>
      <c r="H98" s="133">
        <f>I98+J98</f>
        <v>19720</v>
      </c>
      <c r="I98" s="134">
        <v>6700</v>
      </c>
      <c r="J98" s="134">
        <v>13020</v>
      </c>
      <c r="K98" s="23"/>
      <c r="L98" s="24"/>
      <c r="M98" s="22"/>
      <c r="N98" s="25"/>
      <c r="O98" s="25"/>
      <c r="P98" s="22"/>
      <c r="Q98" s="22"/>
      <c r="R98" s="23"/>
      <c r="S98" s="23"/>
      <c r="T98" s="22"/>
      <c r="U98" s="22"/>
    </row>
    <row r="99" spans="1:21" ht="60" customHeight="1" thickBot="1">
      <c r="A99" s="216"/>
      <c r="B99" s="84" t="s">
        <v>162</v>
      </c>
      <c r="C99" s="5" t="s">
        <v>77</v>
      </c>
      <c r="D99" s="140">
        <f>E99+F99-500</f>
        <v>33000</v>
      </c>
      <c r="E99" s="141">
        <v>11120</v>
      </c>
      <c r="F99" s="142">
        <v>22380</v>
      </c>
      <c r="G99" s="132"/>
      <c r="H99" s="133">
        <f>I99+J99</f>
        <v>25770</v>
      </c>
      <c r="I99" s="134">
        <v>8550</v>
      </c>
      <c r="J99" s="134">
        <v>17220</v>
      </c>
      <c r="K99" s="23"/>
      <c r="L99" s="24"/>
      <c r="M99" s="22"/>
      <c r="N99" s="25"/>
      <c r="O99" s="25"/>
      <c r="P99" s="22"/>
      <c r="Q99" s="22"/>
      <c r="R99" s="23"/>
      <c r="S99" s="23"/>
      <c r="T99" s="22"/>
      <c r="U99" s="22"/>
    </row>
    <row r="100" spans="1:21" ht="30" customHeight="1" thickBot="1">
      <c r="A100" s="14"/>
      <c r="B100" s="88"/>
      <c r="C100" s="14"/>
      <c r="D100" s="132"/>
      <c r="E100" s="164"/>
      <c r="F100" s="144"/>
      <c r="G100" s="132"/>
      <c r="H100" s="132"/>
      <c r="I100" s="145"/>
      <c r="J100" s="145"/>
      <c r="K100" s="26"/>
      <c r="L100" s="24"/>
      <c r="M100" s="9"/>
      <c r="N100" s="25"/>
      <c r="O100" s="25"/>
      <c r="P100" s="9"/>
      <c r="Q100" s="9"/>
      <c r="R100" s="38"/>
      <c r="S100" s="27"/>
      <c r="T100" s="22"/>
      <c r="U100" s="22"/>
    </row>
    <row r="101" spans="1:21" ht="60" customHeight="1" thickBot="1">
      <c r="A101" s="37"/>
      <c r="B101" s="82" t="s">
        <v>184</v>
      </c>
      <c r="C101" s="6" t="s">
        <v>31</v>
      </c>
      <c r="D101" s="146">
        <f>E101+F101-40</f>
        <v>33390</v>
      </c>
      <c r="E101" s="147">
        <v>23700</v>
      </c>
      <c r="F101" s="148">
        <v>9730</v>
      </c>
      <c r="G101" s="132"/>
      <c r="H101" s="133">
        <f>I101+J101</f>
        <v>28120</v>
      </c>
      <c r="I101" s="134">
        <v>19800</v>
      </c>
      <c r="J101" s="134">
        <v>8320</v>
      </c>
      <c r="K101" s="23"/>
      <c r="L101" s="24"/>
      <c r="M101" s="22"/>
      <c r="N101" s="25"/>
      <c r="O101" s="25"/>
      <c r="P101" s="22"/>
      <c r="Q101" s="22"/>
      <c r="R101" s="23"/>
      <c r="S101" s="23"/>
      <c r="T101" s="22"/>
      <c r="U101" s="22"/>
    </row>
    <row r="102" spans="1:21" ht="30" customHeight="1">
      <c r="A102" s="28"/>
      <c r="B102" s="81"/>
      <c r="C102" s="7"/>
      <c r="D102" s="143"/>
      <c r="E102" s="144"/>
      <c r="F102" s="144"/>
      <c r="G102" s="132"/>
      <c r="H102" s="132"/>
      <c r="I102" s="166"/>
      <c r="J102" s="166"/>
      <c r="K102" s="23"/>
      <c r="L102" s="24"/>
      <c r="M102" s="22"/>
      <c r="N102" s="25"/>
      <c r="O102" s="25"/>
      <c r="P102" s="22"/>
      <c r="Q102" s="22"/>
      <c r="R102" s="23"/>
      <c r="S102" s="23"/>
      <c r="T102" s="22"/>
      <c r="U102" s="22"/>
    </row>
    <row r="103" spans="1:21" ht="60" customHeight="1" thickBot="1">
      <c r="A103" s="12"/>
      <c r="B103" s="81"/>
      <c r="C103" s="45" t="s">
        <v>32</v>
      </c>
      <c r="D103" s="143"/>
      <c r="E103" s="144"/>
      <c r="F103" s="144"/>
      <c r="G103" s="132"/>
      <c r="H103" s="132"/>
      <c r="I103" s="145"/>
      <c r="J103" s="145"/>
      <c r="K103" s="26"/>
      <c r="L103" s="24"/>
      <c r="M103" s="17"/>
      <c r="N103" s="33"/>
      <c r="O103" s="25"/>
      <c r="P103" s="17"/>
      <c r="Q103" s="10"/>
      <c r="R103" s="10"/>
      <c r="S103" s="17"/>
    </row>
    <row r="104" spans="1:21" ht="60" customHeight="1">
      <c r="A104" s="209"/>
      <c r="B104" s="76" t="s">
        <v>185</v>
      </c>
      <c r="C104" s="3" t="s">
        <v>33</v>
      </c>
      <c r="D104" s="129">
        <f>E104+F104-260</f>
        <v>6000</v>
      </c>
      <c r="E104" s="130">
        <v>3640</v>
      </c>
      <c r="F104" s="131">
        <v>2620</v>
      </c>
      <c r="G104" s="132"/>
      <c r="H104" s="133">
        <f>I104+J104</f>
        <v>4700</v>
      </c>
      <c r="I104" s="134">
        <v>2800</v>
      </c>
      <c r="J104" s="134">
        <v>1900</v>
      </c>
      <c r="K104" s="23"/>
      <c r="L104" s="24"/>
      <c r="M104" s="22"/>
      <c r="N104" s="25"/>
      <c r="O104" s="25"/>
      <c r="P104" s="22"/>
      <c r="Q104" s="22"/>
      <c r="R104" s="22"/>
      <c r="S104" s="22"/>
    </row>
    <row r="105" spans="1:21" ht="60" customHeight="1">
      <c r="A105" s="210"/>
      <c r="B105" s="77" t="s">
        <v>186</v>
      </c>
      <c r="C105" s="4" t="s">
        <v>34</v>
      </c>
      <c r="D105" s="135">
        <f>E105+F105-150</f>
        <v>7900</v>
      </c>
      <c r="E105" s="136">
        <v>4530</v>
      </c>
      <c r="F105" s="137">
        <v>3520</v>
      </c>
      <c r="G105" s="132"/>
      <c r="H105" s="133">
        <f>I105+J105</f>
        <v>6030</v>
      </c>
      <c r="I105" s="134">
        <v>3490</v>
      </c>
      <c r="J105" s="134">
        <v>2540</v>
      </c>
      <c r="K105" s="23"/>
      <c r="L105" s="24"/>
      <c r="M105" s="22"/>
      <c r="N105" s="25"/>
      <c r="O105" s="25"/>
      <c r="P105" s="22"/>
      <c r="Q105" s="22"/>
      <c r="R105" s="22"/>
      <c r="S105" s="22"/>
    </row>
    <row r="106" spans="1:21" ht="60" customHeight="1" thickBot="1">
      <c r="A106" s="211"/>
      <c r="B106" s="80" t="s">
        <v>187</v>
      </c>
      <c r="C106" s="5" t="s">
        <v>35</v>
      </c>
      <c r="D106" s="140">
        <f>E106+F106-310</f>
        <v>8500</v>
      </c>
      <c r="E106" s="141">
        <v>4870</v>
      </c>
      <c r="F106" s="142">
        <v>3940</v>
      </c>
      <c r="G106" s="132"/>
      <c r="H106" s="133">
        <f>I106+J106</f>
        <v>6550</v>
      </c>
      <c r="I106" s="134">
        <v>3750</v>
      </c>
      <c r="J106" s="134">
        <v>2800</v>
      </c>
      <c r="K106" s="23"/>
      <c r="L106" s="24"/>
      <c r="M106" s="22"/>
      <c r="N106" s="25"/>
      <c r="O106" s="25"/>
      <c r="P106" s="22"/>
      <c r="Q106" s="22"/>
      <c r="R106" s="22"/>
      <c r="S106" s="22"/>
    </row>
    <row r="107" spans="1:21" ht="60" customHeight="1" thickBot="1">
      <c r="A107" s="12"/>
      <c r="B107" s="81"/>
      <c r="C107" s="45" t="s">
        <v>36</v>
      </c>
      <c r="D107" s="143"/>
      <c r="E107" s="144"/>
      <c r="F107" s="144"/>
      <c r="G107" s="132"/>
      <c r="H107" s="132"/>
      <c r="I107" s="145"/>
      <c r="J107" s="145"/>
      <c r="K107" s="26"/>
      <c r="L107" s="24"/>
      <c r="M107" s="17"/>
      <c r="N107" s="33"/>
      <c r="O107" s="18"/>
      <c r="P107" s="17"/>
      <c r="Q107" s="10"/>
      <c r="R107" s="10"/>
      <c r="S107" s="17"/>
    </row>
    <row r="108" spans="1:21" ht="60" customHeight="1" thickBot="1">
      <c r="A108" s="37"/>
      <c r="B108" s="82" t="s">
        <v>188</v>
      </c>
      <c r="C108" s="6" t="s">
        <v>37</v>
      </c>
      <c r="D108" s="146">
        <f>E108+F108-280</f>
        <v>12300</v>
      </c>
      <c r="E108" s="147">
        <v>6760</v>
      </c>
      <c r="F108" s="148">
        <v>5820</v>
      </c>
      <c r="G108" s="132"/>
      <c r="H108" s="133">
        <f>I108+J108</f>
        <v>9740</v>
      </c>
      <c r="I108" s="134">
        <v>5100</v>
      </c>
      <c r="J108" s="134">
        <v>4640</v>
      </c>
      <c r="K108" s="23"/>
      <c r="L108" s="24"/>
      <c r="M108" s="22"/>
      <c r="N108" s="25"/>
      <c r="O108" s="25"/>
      <c r="P108" s="22"/>
      <c r="Q108" s="22"/>
      <c r="R108" s="22"/>
      <c r="S108" s="22"/>
    </row>
    <row r="109" spans="1:21" ht="30" customHeight="1">
      <c r="A109" s="28"/>
      <c r="B109" s="81"/>
      <c r="C109" s="7"/>
      <c r="D109" s="167"/>
      <c r="E109" s="144"/>
      <c r="F109" s="144"/>
      <c r="G109" s="132"/>
      <c r="H109" s="168"/>
      <c r="I109" s="166"/>
      <c r="J109" s="166"/>
      <c r="K109" s="23"/>
      <c r="L109" s="24"/>
      <c r="M109" s="22"/>
      <c r="N109" s="25"/>
      <c r="O109" s="25"/>
      <c r="P109" s="22"/>
      <c r="Q109" s="22"/>
      <c r="R109" s="22"/>
      <c r="S109" s="22"/>
    </row>
    <row r="110" spans="1:21" ht="60" customHeight="1" thickBot="1">
      <c r="A110" s="12"/>
      <c r="B110" s="81"/>
      <c r="C110" s="45" t="s">
        <v>48</v>
      </c>
      <c r="D110" s="154"/>
      <c r="E110" s="132"/>
      <c r="F110" s="132"/>
      <c r="G110" s="132"/>
      <c r="H110" s="145"/>
      <c r="I110" s="132"/>
      <c r="J110" s="132"/>
      <c r="K110" s="26"/>
      <c r="L110" s="24"/>
      <c r="M110" s="25"/>
      <c r="N110" s="33"/>
      <c r="O110" s="18"/>
      <c r="P110" s="17"/>
      <c r="Q110" s="10"/>
      <c r="R110" s="10"/>
      <c r="S110" s="17"/>
    </row>
    <row r="111" spans="1:21" ht="60" customHeight="1">
      <c r="A111" s="29"/>
      <c r="B111" s="98"/>
      <c r="C111" s="3" t="s">
        <v>229</v>
      </c>
      <c r="D111" s="149">
        <v>150</v>
      </c>
      <c r="E111" s="132"/>
      <c r="F111" s="132"/>
      <c r="G111" s="132"/>
      <c r="H111" s="150">
        <v>110</v>
      </c>
      <c r="I111" s="132"/>
      <c r="J111" s="132"/>
      <c r="K111" s="26"/>
      <c r="L111" s="24"/>
      <c r="M111" s="25"/>
      <c r="N111" s="33"/>
      <c r="O111" s="18"/>
      <c r="P111" s="17"/>
      <c r="Q111" s="10"/>
      <c r="R111" s="10"/>
      <c r="S111" s="17"/>
    </row>
    <row r="112" spans="1:21" ht="60" customHeight="1">
      <c r="A112" s="36"/>
      <c r="B112" s="97"/>
      <c r="C112" s="4" t="s">
        <v>49</v>
      </c>
      <c r="D112" s="152">
        <v>140</v>
      </c>
      <c r="E112" s="132"/>
      <c r="F112" s="132"/>
      <c r="G112" s="132"/>
      <c r="H112" s="150">
        <v>100</v>
      </c>
      <c r="I112" s="132"/>
      <c r="J112" s="132"/>
      <c r="K112" s="23"/>
      <c r="L112" s="24"/>
      <c r="M112" s="25"/>
      <c r="N112" s="25"/>
      <c r="O112" s="22"/>
      <c r="P112" s="31"/>
      <c r="Q112" s="32"/>
      <c r="R112" s="32"/>
      <c r="S112" s="31"/>
    </row>
    <row r="113" spans="1:19" ht="60" customHeight="1">
      <c r="A113" s="36"/>
      <c r="B113" s="97"/>
      <c r="C113" s="4" t="s">
        <v>50</v>
      </c>
      <c r="D113" s="152">
        <v>800</v>
      </c>
      <c r="E113" s="132"/>
      <c r="F113" s="132"/>
      <c r="G113" s="132"/>
      <c r="H113" s="150">
        <v>570</v>
      </c>
      <c r="I113" s="132"/>
      <c r="J113" s="132"/>
      <c r="K113" s="23"/>
      <c r="L113" s="24"/>
      <c r="M113" s="25"/>
      <c r="N113" s="25"/>
      <c r="O113" s="22"/>
      <c r="P113" s="31"/>
      <c r="Q113" s="32"/>
      <c r="R113" s="32"/>
      <c r="S113" s="31"/>
    </row>
    <row r="114" spans="1:19" ht="60" customHeight="1" thickBot="1">
      <c r="A114" s="30"/>
      <c r="B114" s="99"/>
      <c r="C114" s="5" t="s">
        <v>235</v>
      </c>
      <c r="D114" s="153">
        <v>820</v>
      </c>
      <c r="E114" s="132"/>
      <c r="F114" s="132"/>
      <c r="G114" s="132"/>
      <c r="H114" s="150">
        <v>560</v>
      </c>
      <c r="I114" s="132"/>
      <c r="J114" s="132"/>
      <c r="K114" s="23"/>
      <c r="L114" s="24"/>
      <c r="M114" s="25"/>
      <c r="N114" s="25"/>
      <c r="O114" s="22"/>
      <c r="P114" s="31"/>
      <c r="Q114" s="32"/>
      <c r="R114" s="32"/>
      <c r="S114" s="31"/>
    </row>
    <row r="115" spans="1:19" ht="30" customHeight="1">
      <c r="A115" s="28"/>
      <c r="B115" s="81"/>
      <c r="C115" s="7"/>
      <c r="D115" s="167"/>
      <c r="E115" s="144"/>
      <c r="F115" s="144"/>
      <c r="G115" s="132"/>
      <c r="H115" s="168"/>
      <c r="I115" s="166"/>
      <c r="J115" s="166"/>
      <c r="K115" s="23"/>
      <c r="L115" s="24"/>
      <c r="M115" s="22"/>
      <c r="N115" s="25"/>
      <c r="O115" s="25"/>
      <c r="P115" s="22"/>
      <c r="Q115" s="22"/>
      <c r="R115" s="22"/>
      <c r="S115" s="22"/>
    </row>
    <row r="116" spans="1:19" ht="60" customHeight="1" thickBot="1">
      <c r="A116" s="12"/>
      <c r="B116" s="81"/>
      <c r="C116" s="45" t="s">
        <v>9</v>
      </c>
      <c r="D116" s="143"/>
      <c r="E116" s="132"/>
      <c r="F116" s="132"/>
      <c r="G116" s="132"/>
      <c r="H116" s="132"/>
      <c r="I116" s="132"/>
      <c r="J116" s="132"/>
      <c r="K116" s="23"/>
      <c r="L116" s="24"/>
      <c r="M116" s="22"/>
      <c r="N116" s="25"/>
      <c r="O116" s="25"/>
      <c r="P116" s="22"/>
      <c r="Q116" s="22"/>
      <c r="R116" s="22"/>
      <c r="S116" s="22"/>
    </row>
    <row r="117" spans="1:19" ht="60" customHeight="1">
      <c r="A117" s="218"/>
      <c r="B117" s="83" t="s">
        <v>158</v>
      </c>
      <c r="C117" s="3" t="s">
        <v>315</v>
      </c>
      <c r="D117" s="169">
        <f>E117+F117-200</f>
        <v>17000</v>
      </c>
      <c r="E117" s="170">
        <v>8500</v>
      </c>
      <c r="F117" s="131">
        <v>8700</v>
      </c>
      <c r="G117" s="132"/>
      <c r="H117" s="133">
        <f>I117+J117</f>
        <v>13150</v>
      </c>
      <c r="I117" s="134">
        <v>6500</v>
      </c>
      <c r="J117" s="134">
        <v>6650</v>
      </c>
      <c r="K117" s="23"/>
      <c r="L117" s="24"/>
      <c r="M117" s="22"/>
      <c r="N117" s="25"/>
      <c r="O117" s="25"/>
      <c r="P117" s="22"/>
      <c r="Q117" s="22"/>
      <c r="R117" s="22"/>
      <c r="S117" s="22"/>
    </row>
    <row r="118" spans="1:19" ht="60" customHeight="1" thickBot="1">
      <c r="A118" s="219"/>
      <c r="B118" s="86" t="s">
        <v>159</v>
      </c>
      <c r="C118" s="4" t="s">
        <v>316</v>
      </c>
      <c r="D118" s="171">
        <f>E118+F118-130</f>
        <v>22700</v>
      </c>
      <c r="E118" s="172">
        <v>12400</v>
      </c>
      <c r="F118" s="142">
        <v>10430</v>
      </c>
      <c r="G118" s="132"/>
      <c r="H118" s="133">
        <f>I118+J118</f>
        <v>17430</v>
      </c>
      <c r="I118" s="134">
        <v>9450</v>
      </c>
      <c r="J118" s="134">
        <v>7980</v>
      </c>
      <c r="K118" s="23"/>
      <c r="L118" s="24"/>
      <c r="M118" s="22"/>
      <c r="N118" s="25"/>
      <c r="O118" s="25"/>
      <c r="P118" s="22"/>
      <c r="Q118" s="22"/>
      <c r="R118" s="22"/>
      <c r="S118" s="22"/>
    </row>
    <row r="119" spans="1:19" ht="60" customHeight="1">
      <c r="A119" s="219"/>
      <c r="B119" s="86" t="s">
        <v>160</v>
      </c>
      <c r="C119" s="4" t="s">
        <v>317</v>
      </c>
      <c r="D119" s="152">
        <v>11700</v>
      </c>
      <c r="E119" s="132"/>
      <c r="F119" s="132"/>
      <c r="G119" s="132"/>
      <c r="H119" s="150">
        <v>9100</v>
      </c>
      <c r="I119" s="132"/>
      <c r="J119" s="132"/>
      <c r="K119" s="23"/>
      <c r="L119" s="24"/>
      <c r="M119" s="22"/>
      <c r="N119" s="25"/>
      <c r="O119" s="25"/>
      <c r="P119" s="22"/>
      <c r="Q119" s="22"/>
      <c r="R119" s="22"/>
      <c r="S119" s="22"/>
    </row>
    <row r="120" spans="1:19" ht="60" customHeight="1">
      <c r="A120" s="219"/>
      <c r="B120" s="86"/>
      <c r="C120" s="4" t="s">
        <v>318</v>
      </c>
      <c r="D120" s="152">
        <v>16500</v>
      </c>
      <c r="E120" s="132"/>
      <c r="F120" s="132"/>
      <c r="G120" s="132"/>
      <c r="H120" s="150">
        <v>12800</v>
      </c>
      <c r="I120" s="132"/>
      <c r="J120" s="132"/>
      <c r="K120" s="23"/>
      <c r="L120" s="24"/>
      <c r="M120" s="22"/>
      <c r="N120" s="25"/>
      <c r="O120" s="25"/>
      <c r="P120" s="22"/>
      <c r="Q120" s="22"/>
      <c r="R120" s="22"/>
      <c r="S120" s="22"/>
    </row>
    <row r="121" spans="1:19" ht="60" customHeight="1">
      <c r="A121" s="219"/>
      <c r="B121" s="86"/>
      <c r="C121" s="4" t="s">
        <v>319</v>
      </c>
      <c r="D121" s="152">
        <v>21300</v>
      </c>
      <c r="E121" s="132"/>
      <c r="F121" s="132"/>
      <c r="G121" s="132"/>
      <c r="H121" s="150">
        <v>16450</v>
      </c>
      <c r="I121" s="132"/>
      <c r="J121" s="132"/>
      <c r="K121" s="23"/>
      <c r="L121" s="24"/>
      <c r="M121" s="22"/>
      <c r="N121" s="25"/>
      <c r="O121" s="25"/>
      <c r="P121" s="22"/>
      <c r="Q121" s="22"/>
      <c r="R121" s="22"/>
      <c r="S121" s="22"/>
    </row>
    <row r="122" spans="1:19" ht="60" customHeight="1" thickBot="1">
      <c r="A122" s="220"/>
      <c r="B122" s="84" t="s">
        <v>161</v>
      </c>
      <c r="C122" s="5" t="s">
        <v>10</v>
      </c>
      <c r="D122" s="153"/>
      <c r="E122" s="132"/>
      <c r="F122" s="132"/>
      <c r="G122" s="132"/>
      <c r="H122" s="150"/>
      <c r="I122" s="132"/>
      <c r="J122" s="132"/>
      <c r="K122" s="23"/>
      <c r="L122" s="24"/>
      <c r="M122" s="22"/>
      <c r="N122" s="25"/>
      <c r="O122" s="25"/>
      <c r="P122" s="22"/>
      <c r="Q122" s="22"/>
      <c r="R122" s="22"/>
      <c r="S122" s="22"/>
    </row>
    <row r="123" spans="1:19" ht="60" customHeight="1">
      <c r="A123" s="28"/>
      <c r="B123" s="81"/>
      <c r="C123" s="7"/>
      <c r="D123" s="54"/>
      <c r="E123" s="101"/>
      <c r="F123" s="101"/>
      <c r="G123" s="46"/>
      <c r="H123" s="46"/>
      <c r="I123" s="108"/>
      <c r="J123" s="108"/>
      <c r="K123" s="23"/>
      <c r="L123" s="24"/>
      <c r="M123" s="22"/>
      <c r="N123" s="25"/>
      <c r="O123" s="25"/>
      <c r="P123" s="22"/>
      <c r="Q123" s="22"/>
      <c r="R123" s="22"/>
      <c r="S123" s="22"/>
    </row>
    <row r="124" spans="1:19" ht="60" customHeight="1">
      <c r="A124" s="28"/>
      <c r="B124" s="81"/>
      <c r="C124" s="7"/>
      <c r="D124" s="54"/>
      <c r="E124" s="49"/>
      <c r="F124" s="49"/>
      <c r="G124" s="46"/>
      <c r="H124" s="46"/>
      <c r="I124" s="59"/>
      <c r="J124" s="59"/>
      <c r="K124" s="23"/>
      <c r="L124" s="24"/>
      <c r="M124" s="22"/>
      <c r="N124" s="25"/>
      <c r="O124" s="25"/>
      <c r="P124" s="22"/>
      <c r="Q124" s="22"/>
      <c r="R124" s="22"/>
      <c r="S124" s="22"/>
    </row>
    <row r="125" spans="1:19" ht="159" customHeight="1">
      <c r="A125" s="9"/>
      <c r="B125" s="78"/>
      <c r="C125" s="72" t="str">
        <f>C1</f>
        <v>ООО ПервоСтрой-изготовление тентовых конструкций на заказ</v>
      </c>
      <c r="D125" s="202"/>
      <c r="E125" s="202"/>
      <c r="G125" s="42"/>
      <c r="H125" s="41" t="str">
        <f>H1</f>
        <v xml:space="preserve">Действует с 15.03.17г. до 30.06.17г. </v>
      </c>
      <c r="I125" s="41"/>
      <c r="J125" s="42"/>
      <c r="K125" s="9"/>
      <c r="L125" s="9"/>
      <c r="M125" s="9"/>
      <c r="N125" s="9"/>
      <c r="O125" s="9"/>
      <c r="P125" s="9"/>
      <c r="Q125" s="9"/>
      <c r="R125" s="9"/>
    </row>
    <row r="126" spans="1:19" ht="75" customHeight="1">
      <c r="A126" s="212" t="s">
        <v>0</v>
      </c>
      <c r="B126" s="212" t="s">
        <v>106</v>
      </c>
      <c r="C126" s="217" t="s">
        <v>1</v>
      </c>
      <c r="D126" s="201" t="s">
        <v>259</v>
      </c>
      <c r="E126" s="199"/>
      <c r="F126" s="200"/>
      <c r="G126" s="43"/>
      <c r="H126" s="195" t="s">
        <v>2</v>
      </c>
      <c r="I126" s="197"/>
      <c r="J126" s="198"/>
      <c r="K126" s="15"/>
      <c r="L126" s="24"/>
      <c r="M126" s="17"/>
      <c r="N126" s="18"/>
      <c r="O126" s="19"/>
      <c r="P126" s="17"/>
      <c r="Q126" s="10"/>
      <c r="R126" s="10"/>
    </row>
    <row r="127" spans="1:19" ht="45" customHeight="1">
      <c r="A127" s="213"/>
      <c r="B127" s="213"/>
      <c r="C127" s="217"/>
      <c r="D127" s="8"/>
      <c r="E127" s="8" t="s">
        <v>3</v>
      </c>
      <c r="F127" s="8" t="s">
        <v>4</v>
      </c>
      <c r="G127" s="43"/>
      <c r="H127" s="58"/>
      <c r="I127" s="8" t="s">
        <v>3</v>
      </c>
      <c r="J127" s="8" t="s">
        <v>4</v>
      </c>
      <c r="K127" s="15"/>
      <c r="L127" s="24"/>
      <c r="M127" s="17"/>
      <c r="N127" s="18"/>
      <c r="O127" s="18"/>
      <c r="P127" s="17"/>
      <c r="Q127" s="10"/>
      <c r="R127" s="10"/>
    </row>
    <row r="128" spans="1:19" ht="60" customHeight="1" thickBot="1">
      <c r="A128" s="12"/>
      <c r="B128" s="81"/>
      <c r="C128" s="45" t="s">
        <v>38</v>
      </c>
      <c r="D128" s="56"/>
      <c r="E128" s="51"/>
      <c r="F128" s="51"/>
      <c r="G128" s="50"/>
      <c r="H128" s="50"/>
      <c r="I128" s="50"/>
      <c r="J128" s="50"/>
      <c r="K128" s="26"/>
      <c r="L128" s="24"/>
      <c r="M128" s="12"/>
      <c r="N128" s="33"/>
      <c r="O128" s="18"/>
      <c r="P128" s="17"/>
      <c r="Q128" s="10"/>
      <c r="R128" s="10"/>
      <c r="S128" s="17"/>
    </row>
    <row r="129" spans="1:19" ht="60" customHeight="1">
      <c r="A129" s="209"/>
      <c r="B129" s="76"/>
      <c r="C129" s="3" t="s">
        <v>39</v>
      </c>
      <c r="D129" s="149">
        <v>1150</v>
      </c>
      <c r="E129" s="132"/>
      <c r="F129" s="132"/>
      <c r="G129" s="132"/>
      <c r="H129" s="150">
        <v>850</v>
      </c>
      <c r="I129" s="46"/>
      <c r="J129" s="46"/>
      <c r="K129" s="23"/>
      <c r="L129" s="24"/>
      <c r="M129" s="25"/>
      <c r="N129" s="25"/>
      <c r="O129" s="22"/>
      <c r="P129" s="31"/>
      <c r="Q129" s="32"/>
      <c r="R129" s="32"/>
      <c r="S129" s="31"/>
    </row>
    <row r="130" spans="1:19" ht="60" customHeight="1">
      <c r="A130" s="210"/>
      <c r="B130" s="77"/>
      <c r="C130" s="4" t="s">
        <v>40</v>
      </c>
      <c r="D130" s="152">
        <v>1350</v>
      </c>
      <c r="E130" s="132"/>
      <c r="F130" s="132"/>
      <c r="G130" s="132"/>
      <c r="H130" s="150">
        <v>990.00000000000011</v>
      </c>
      <c r="I130" s="46"/>
      <c r="J130" s="46"/>
      <c r="K130" s="23"/>
      <c r="L130" s="24"/>
      <c r="M130" s="25"/>
      <c r="N130" s="25"/>
      <c r="O130" s="22"/>
      <c r="P130" s="31"/>
      <c r="Q130" s="32"/>
      <c r="R130" s="32"/>
      <c r="S130" s="31"/>
    </row>
    <row r="131" spans="1:19" ht="60" customHeight="1">
      <c r="A131" s="210"/>
      <c r="B131" s="77"/>
      <c r="C131" s="4" t="s">
        <v>41</v>
      </c>
      <c r="D131" s="152">
        <v>1520</v>
      </c>
      <c r="E131" s="132"/>
      <c r="F131" s="132"/>
      <c r="G131" s="132"/>
      <c r="H131" s="150">
        <v>1120</v>
      </c>
      <c r="I131" s="46"/>
      <c r="J131" s="46"/>
      <c r="K131" s="23"/>
      <c r="L131" s="24"/>
      <c r="M131" s="25"/>
      <c r="N131" s="25"/>
      <c r="O131" s="22"/>
      <c r="P131" s="31"/>
      <c r="Q131" s="32"/>
      <c r="R131" s="32"/>
      <c r="S131" s="31"/>
    </row>
    <row r="132" spans="1:19" ht="60" customHeight="1">
      <c r="A132" s="210"/>
      <c r="B132" s="77"/>
      <c r="C132" s="4" t="s">
        <v>42</v>
      </c>
      <c r="D132" s="152">
        <v>1700</v>
      </c>
      <c r="E132" s="132"/>
      <c r="F132" s="132"/>
      <c r="G132" s="132"/>
      <c r="H132" s="150">
        <v>1220</v>
      </c>
      <c r="I132" s="46"/>
      <c r="J132" s="46"/>
      <c r="K132" s="23"/>
      <c r="L132" s="24"/>
      <c r="M132" s="25"/>
      <c r="N132" s="25"/>
      <c r="O132" s="22"/>
      <c r="P132" s="31"/>
      <c r="Q132" s="32"/>
      <c r="R132" s="32"/>
      <c r="S132" s="31"/>
    </row>
    <row r="133" spans="1:19" ht="60" customHeight="1" thickBot="1">
      <c r="A133" s="211"/>
      <c r="B133" s="80"/>
      <c r="C133" s="5" t="s">
        <v>43</v>
      </c>
      <c r="D133" s="153">
        <v>2800</v>
      </c>
      <c r="E133" s="132"/>
      <c r="F133" s="132"/>
      <c r="G133" s="132"/>
      <c r="H133" s="150">
        <v>2050</v>
      </c>
      <c r="I133" s="46"/>
      <c r="J133" s="46"/>
      <c r="K133" s="23"/>
      <c r="L133" s="24"/>
      <c r="M133" s="25"/>
      <c r="N133" s="25"/>
      <c r="O133" s="22"/>
      <c r="P133" s="31"/>
      <c r="Q133" s="32"/>
      <c r="R133" s="32"/>
      <c r="S133" s="31"/>
    </row>
    <row r="134" spans="1:19" ht="30" customHeight="1" thickBot="1">
      <c r="A134" s="14"/>
      <c r="B134" s="88"/>
      <c r="C134" s="14"/>
      <c r="D134" s="145"/>
      <c r="E134" s="158"/>
      <c r="F134" s="132"/>
      <c r="G134" s="132"/>
      <c r="H134" s="145"/>
      <c r="I134" s="46"/>
      <c r="J134" s="46"/>
      <c r="K134" s="23"/>
      <c r="L134" s="24"/>
      <c r="M134" s="25"/>
      <c r="N134" s="25"/>
      <c r="O134" s="22"/>
      <c r="P134" s="31"/>
      <c r="Q134" s="32"/>
      <c r="R134" s="32"/>
      <c r="S134" s="31"/>
    </row>
    <row r="135" spans="1:19" ht="60" customHeight="1">
      <c r="A135" s="209"/>
      <c r="B135" s="76"/>
      <c r="C135" s="3" t="s">
        <v>44</v>
      </c>
      <c r="D135" s="149">
        <v>3000</v>
      </c>
      <c r="E135" s="132"/>
      <c r="F135" s="132"/>
      <c r="G135" s="132"/>
      <c r="H135" s="150">
        <v>2200</v>
      </c>
      <c r="I135" s="46"/>
      <c r="J135" s="46"/>
      <c r="K135" s="23"/>
      <c r="L135" s="24"/>
      <c r="M135" s="25"/>
      <c r="N135" s="25"/>
      <c r="O135" s="22"/>
      <c r="P135" s="31"/>
      <c r="Q135" s="32"/>
      <c r="R135" s="32"/>
      <c r="S135" s="31"/>
    </row>
    <row r="136" spans="1:19" ht="60" customHeight="1">
      <c r="A136" s="210"/>
      <c r="B136" s="77"/>
      <c r="C136" s="4" t="s">
        <v>45</v>
      </c>
      <c r="D136" s="152">
        <v>3600</v>
      </c>
      <c r="E136" s="132"/>
      <c r="F136" s="132"/>
      <c r="G136" s="132"/>
      <c r="H136" s="150">
        <v>2710</v>
      </c>
      <c r="I136" s="46"/>
      <c r="J136" s="46"/>
      <c r="K136" s="23"/>
      <c r="L136" s="24"/>
      <c r="M136" s="25"/>
      <c r="N136" s="25"/>
      <c r="O136" s="22"/>
      <c r="P136" s="31"/>
      <c r="Q136" s="32"/>
      <c r="R136" s="32"/>
      <c r="S136" s="31"/>
    </row>
    <row r="137" spans="1:19" ht="60" customHeight="1" thickBot="1">
      <c r="A137" s="211"/>
      <c r="B137" s="80"/>
      <c r="C137" s="5" t="s">
        <v>46</v>
      </c>
      <c r="D137" s="153">
        <v>4400</v>
      </c>
      <c r="E137" s="132"/>
      <c r="F137" s="132"/>
      <c r="G137" s="132"/>
      <c r="H137" s="150">
        <v>3220</v>
      </c>
      <c r="I137" s="46"/>
      <c r="J137" s="46"/>
      <c r="K137" s="23"/>
      <c r="L137" s="24"/>
      <c r="M137" s="25"/>
      <c r="N137" s="25"/>
      <c r="O137" s="22"/>
      <c r="P137" s="31"/>
      <c r="Q137" s="32"/>
      <c r="R137" s="32"/>
      <c r="S137" s="31"/>
    </row>
    <row r="138" spans="1:19" ht="30" customHeight="1" thickBot="1">
      <c r="D138" s="173"/>
      <c r="E138" s="163"/>
      <c r="F138" s="163"/>
      <c r="G138" s="163"/>
      <c r="H138" s="173"/>
      <c r="I138" s="50"/>
      <c r="J138" s="50"/>
      <c r="K138" s="26"/>
      <c r="L138" s="24"/>
      <c r="M138" s="25"/>
      <c r="N138" s="33"/>
      <c r="O138" s="18"/>
      <c r="P138" s="9"/>
      <c r="Q138" s="9"/>
      <c r="R138" s="9"/>
      <c r="S138" s="9"/>
    </row>
    <row r="139" spans="1:19" ht="60" customHeight="1">
      <c r="A139" s="209"/>
      <c r="B139" s="76"/>
      <c r="C139" s="3" t="s">
        <v>79</v>
      </c>
      <c r="D139" s="149">
        <v>4390</v>
      </c>
      <c r="E139" s="132"/>
      <c r="F139" s="132"/>
      <c r="G139" s="132"/>
      <c r="H139" s="150">
        <v>3150</v>
      </c>
      <c r="I139" s="46"/>
      <c r="J139" s="46"/>
      <c r="K139" s="23"/>
      <c r="L139" s="24"/>
      <c r="M139" s="25"/>
      <c r="N139" s="25"/>
      <c r="O139" s="22"/>
      <c r="P139" s="22"/>
      <c r="Q139" s="22"/>
      <c r="R139" s="22"/>
      <c r="S139" s="22"/>
    </row>
    <row r="140" spans="1:19" ht="60" customHeight="1">
      <c r="A140" s="210"/>
      <c r="B140" s="77"/>
      <c r="C140" s="4" t="s">
        <v>80</v>
      </c>
      <c r="D140" s="152">
        <v>4800</v>
      </c>
      <c r="E140" s="132"/>
      <c r="F140" s="132"/>
      <c r="G140" s="132"/>
      <c r="H140" s="150">
        <v>3560</v>
      </c>
      <c r="I140" s="46"/>
      <c r="J140" s="46"/>
      <c r="K140" s="23"/>
      <c r="L140" s="24"/>
      <c r="M140" s="25"/>
      <c r="N140" s="25"/>
      <c r="O140" s="22"/>
      <c r="P140" s="22"/>
      <c r="Q140" s="22"/>
      <c r="R140" s="22"/>
      <c r="S140" s="22"/>
    </row>
    <row r="141" spans="1:19" ht="60" customHeight="1" thickBot="1">
      <c r="A141" s="211"/>
      <c r="B141" s="80"/>
      <c r="C141" s="5" t="s">
        <v>81</v>
      </c>
      <c r="D141" s="153">
        <v>5600</v>
      </c>
      <c r="E141" s="132"/>
      <c r="F141" s="132"/>
      <c r="G141" s="132"/>
      <c r="H141" s="150">
        <v>4110</v>
      </c>
      <c r="I141" s="46"/>
      <c r="J141" s="46"/>
      <c r="K141" s="23"/>
      <c r="L141" s="24"/>
      <c r="M141" s="25"/>
      <c r="N141" s="25"/>
      <c r="O141" s="22"/>
      <c r="P141" s="22"/>
      <c r="Q141" s="22"/>
      <c r="R141" s="22"/>
      <c r="S141" s="22"/>
    </row>
    <row r="142" spans="1:19" ht="30" customHeight="1" thickBot="1">
      <c r="A142" s="12"/>
      <c r="B142" s="81"/>
      <c r="C142" s="1"/>
      <c r="D142" s="154"/>
      <c r="E142" s="132"/>
      <c r="F142" s="132"/>
      <c r="G142" s="132"/>
      <c r="H142" s="145"/>
      <c r="I142" s="50"/>
      <c r="J142" s="50"/>
      <c r="K142" s="26"/>
      <c r="L142" s="24"/>
      <c r="M142" s="25"/>
      <c r="N142" s="33"/>
      <c r="O142" s="18"/>
      <c r="P142" s="12"/>
      <c r="Q142" s="13"/>
      <c r="R142" s="13"/>
      <c r="S142" s="12"/>
    </row>
    <row r="143" spans="1:19" ht="60" customHeight="1">
      <c r="A143" s="209"/>
      <c r="B143" s="76" t="s">
        <v>189</v>
      </c>
      <c r="C143" s="3" t="s">
        <v>73</v>
      </c>
      <c r="D143" s="149">
        <v>1000</v>
      </c>
      <c r="E143" s="132"/>
      <c r="F143" s="132"/>
      <c r="G143" s="132"/>
      <c r="H143" s="150">
        <v>780</v>
      </c>
      <c r="I143" s="46"/>
      <c r="J143" s="46"/>
      <c r="K143" s="23"/>
      <c r="L143" s="24"/>
      <c r="M143" s="25"/>
      <c r="N143" s="25"/>
      <c r="O143" s="22"/>
      <c r="P143" s="22"/>
      <c r="Q143" s="22"/>
      <c r="R143" s="22"/>
      <c r="S143" s="22"/>
    </row>
    <row r="144" spans="1:19" ht="60" customHeight="1" thickBot="1">
      <c r="A144" s="211"/>
      <c r="B144" s="80"/>
      <c r="C144" s="5" t="s">
        <v>47</v>
      </c>
      <c r="D144" s="153">
        <v>1160</v>
      </c>
      <c r="E144" s="132"/>
      <c r="F144" s="132"/>
      <c r="G144" s="132"/>
      <c r="H144" s="150">
        <v>950</v>
      </c>
      <c r="I144" s="46"/>
      <c r="J144" s="46"/>
      <c r="K144" s="23"/>
      <c r="L144" s="24"/>
      <c r="M144" s="25"/>
      <c r="N144" s="25"/>
      <c r="O144" s="22"/>
      <c r="P144" s="22"/>
      <c r="Q144" s="22"/>
      <c r="R144" s="22"/>
      <c r="S144" s="22"/>
    </row>
    <row r="145" spans="1:19" ht="30" customHeight="1">
      <c r="A145" s="12"/>
      <c r="B145" s="81"/>
      <c r="C145" s="1"/>
      <c r="D145" s="154"/>
      <c r="E145" s="132"/>
      <c r="F145" s="132"/>
      <c r="G145" s="132"/>
      <c r="H145" s="145"/>
      <c r="I145" s="50"/>
      <c r="J145" s="50"/>
      <c r="K145" s="26"/>
      <c r="L145" s="24"/>
      <c r="M145" s="25"/>
      <c r="N145" s="39"/>
      <c r="O145" s="40"/>
      <c r="P145" s="12"/>
      <c r="Q145" s="13"/>
      <c r="R145" s="13"/>
      <c r="S145" s="12"/>
    </row>
    <row r="146" spans="1:19" ht="60" customHeight="1" thickBot="1">
      <c r="A146" s="14"/>
      <c r="B146" s="88"/>
      <c r="C146" s="45" t="s">
        <v>51</v>
      </c>
      <c r="D146" s="145"/>
      <c r="E146" s="161"/>
      <c r="F146" s="132"/>
      <c r="G146" s="132"/>
      <c r="H146" s="145"/>
      <c r="I146" s="50"/>
      <c r="J146" s="50"/>
      <c r="K146" s="26"/>
      <c r="L146" s="24"/>
      <c r="M146" s="9"/>
      <c r="N146" s="33"/>
      <c r="O146" s="18"/>
      <c r="P146" s="9"/>
      <c r="Q146" s="9"/>
      <c r="R146" s="9"/>
      <c r="S146" s="9"/>
    </row>
    <row r="147" spans="1:19" ht="60" customHeight="1">
      <c r="A147" s="209"/>
      <c r="B147" s="93" t="s">
        <v>190</v>
      </c>
      <c r="C147" s="3" t="s">
        <v>52</v>
      </c>
      <c r="D147" s="149">
        <v>950</v>
      </c>
      <c r="E147" s="132"/>
      <c r="F147" s="132"/>
      <c r="G147" s="132"/>
      <c r="H147" s="150">
        <v>710</v>
      </c>
      <c r="I147" s="46"/>
      <c r="J147" s="46"/>
      <c r="K147" s="23"/>
      <c r="L147" s="24"/>
      <c r="M147" s="22"/>
      <c r="N147" s="25"/>
      <c r="O147" s="22"/>
      <c r="P147" s="22"/>
      <c r="Q147" s="22"/>
      <c r="R147" s="22"/>
      <c r="S147" s="22"/>
    </row>
    <row r="148" spans="1:19" ht="60" hidden="1" customHeight="1">
      <c r="A148" s="210"/>
      <c r="B148" s="94" t="s">
        <v>191</v>
      </c>
      <c r="C148" s="4" t="s">
        <v>53</v>
      </c>
      <c r="D148" s="152">
        <v>1330</v>
      </c>
      <c r="E148" s="132"/>
      <c r="F148" s="132"/>
      <c r="G148" s="132"/>
      <c r="H148" s="150">
        <v>950</v>
      </c>
      <c r="I148" s="46"/>
      <c r="J148" s="46"/>
      <c r="K148" s="23"/>
      <c r="L148" s="24"/>
      <c r="M148" s="22"/>
      <c r="N148" s="25"/>
      <c r="O148" s="22"/>
      <c r="P148" s="22"/>
      <c r="Q148" s="22"/>
      <c r="R148" s="22"/>
      <c r="S148" s="22"/>
    </row>
    <row r="149" spans="1:19" ht="60" customHeight="1">
      <c r="A149" s="210"/>
      <c r="B149" s="94" t="s">
        <v>192</v>
      </c>
      <c r="C149" s="4" t="s">
        <v>54</v>
      </c>
      <c r="D149" s="152">
        <v>1100</v>
      </c>
      <c r="E149" s="132"/>
      <c r="F149" s="132"/>
      <c r="G149" s="132"/>
      <c r="H149" s="150">
        <v>860</v>
      </c>
      <c r="I149" s="46"/>
      <c r="J149" s="46"/>
      <c r="K149" s="23"/>
      <c r="L149" s="24"/>
      <c r="M149" s="22"/>
      <c r="N149" s="25"/>
      <c r="O149" s="22"/>
      <c r="P149" s="22"/>
      <c r="Q149" s="22"/>
      <c r="R149" s="22"/>
    </row>
    <row r="150" spans="1:19" ht="60" customHeight="1">
      <c r="A150" s="210"/>
      <c r="B150" s="94" t="s">
        <v>250</v>
      </c>
      <c r="C150" s="4" t="s">
        <v>255</v>
      </c>
      <c r="D150" s="152">
        <v>1500</v>
      </c>
      <c r="E150" s="132"/>
      <c r="F150" s="132"/>
      <c r="G150" s="132"/>
      <c r="H150" s="150">
        <v>1210</v>
      </c>
      <c r="I150" s="46"/>
      <c r="J150" s="46"/>
      <c r="K150" s="23"/>
      <c r="L150" s="24"/>
      <c r="M150" s="22"/>
      <c r="N150" s="25"/>
      <c r="O150" s="22"/>
      <c r="P150" s="22"/>
      <c r="Q150" s="22"/>
      <c r="R150" s="22"/>
    </row>
    <row r="151" spans="1:19" ht="60" customHeight="1">
      <c r="A151" s="210"/>
      <c r="B151" s="94" t="s">
        <v>193</v>
      </c>
      <c r="C151" s="4" t="s">
        <v>55</v>
      </c>
      <c r="D151" s="152">
        <v>1400</v>
      </c>
      <c r="E151" s="132"/>
      <c r="F151" s="132"/>
      <c r="G151" s="132"/>
      <c r="H151" s="150">
        <v>1050</v>
      </c>
      <c r="I151" s="46"/>
      <c r="J151" s="46"/>
      <c r="K151" s="23"/>
      <c r="L151" s="24"/>
      <c r="M151" s="22"/>
      <c r="N151" s="25"/>
      <c r="O151" s="22"/>
      <c r="P151" s="22"/>
      <c r="Q151" s="22"/>
      <c r="R151" s="22"/>
    </row>
    <row r="152" spans="1:19" ht="60" customHeight="1">
      <c r="A152" s="210"/>
      <c r="B152" s="94" t="s">
        <v>194</v>
      </c>
      <c r="C152" s="4" t="s">
        <v>56</v>
      </c>
      <c r="D152" s="152">
        <v>1600</v>
      </c>
      <c r="E152" s="132"/>
      <c r="F152" s="132"/>
      <c r="G152" s="132"/>
      <c r="H152" s="150">
        <v>1220</v>
      </c>
      <c r="I152" s="46"/>
      <c r="J152" s="46"/>
      <c r="K152" s="23"/>
      <c r="L152" s="24"/>
      <c r="M152" s="22"/>
      <c r="N152" s="25"/>
      <c r="O152" s="22"/>
      <c r="P152" s="22"/>
      <c r="Q152" s="22"/>
      <c r="R152" s="22"/>
    </row>
    <row r="153" spans="1:19" ht="60" customHeight="1" thickBot="1">
      <c r="A153" s="211"/>
      <c r="B153" s="95" t="s">
        <v>195</v>
      </c>
      <c r="C153" s="5" t="s">
        <v>57</v>
      </c>
      <c r="D153" s="153">
        <v>2150</v>
      </c>
      <c r="E153" s="132"/>
      <c r="F153" s="132"/>
      <c r="G153" s="132"/>
      <c r="H153" s="150">
        <v>1600</v>
      </c>
      <c r="I153" s="46"/>
      <c r="J153" s="46"/>
      <c r="K153" s="23"/>
      <c r="L153" s="24"/>
      <c r="M153" s="22"/>
      <c r="N153" s="25"/>
      <c r="O153" s="22"/>
      <c r="P153" s="22"/>
      <c r="Q153" s="22"/>
      <c r="R153" s="22"/>
    </row>
    <row r="154" spans="1:19" ht="30" customHeight="1" thickBot="1">
      <c r="A154" s="14"/>
      <c r="B154" s="88"/>
      <c r="C154" s="14"/>
      <c r="D154" s="145"/>
      <c r="E154" s="158"/>
      <c r="F154" s="132"/>
      <c r="G154" s="132"/>
      <c r="H154" s="145"/>
      <c r="I154" s="50"/>
      <c r="J154" s="50"/>
      <c r="K154" s="26"/>
      <c r="L154" s="24"/>
      <c r="M154" s="9"/>
      <c r="N154" s="33"/>
      <c r="O154" s="18"/>
      <c r="P154" s="9"/>
      <c r="Q154" s="9"/>
      <c r="R154" s="9"/>
    </row>
    <row r="155" spans="1:19" ht="60" customHeight="1">
      <c r="A155" s="61"/>
      <c r="B155" s="93" t="s">
        <v>196</v>
      </c>
      <c r="C155" s="3" t="s">
        <v>58</v>
      </c>
      <c r="D155" s="149">
        <v>420</v>
      </c>
      <c r="E155" s="132"/>
      <c r="F155" s="132"/>
      <c r="G155" s="132"/>
      <c r="H155" s="150">
        <v>350</v>
      </c>
      <c r="I155" s="46"/>
      <c r="J155" s="46"/>
      <c r="K155" s="23"/>
      <c r="L155" s="24"/>
      <c r="M155" s="25"/>
      <c r="N155" s="25"/>
      <c r="O155" s="22"/>
      <c r="P155" s="22"/>
      <c r="Q155" s="22"/>
      <c r="R155" s="22"/>
    </row>
    <row r="156" spans="1:19" ht="60" customHeight="1">
      <c r="A156" s="64"/>
      <c r="B156" s="94" t="s">
        <v>197</v>
      </c>
      <c r="C156" s="4" t="s">
        <v>59</v>
      </c>
      <c r="D156" s="152">
        <v>700</v>
      </c>
      <c r="E156" s="132"/>
      <c r="F156" s="132"/>
      <c r="G156" s="132"/>
      <c r="H156" s="150">
        <v>550</v>
      </c>
      <c r="I156" s="46"/>
      <c r="J156" s="46"/>
      <c r="K156" s="23"/>
      <c r="L156" s="24"/>
      <c r="M156" s="25"/>
      <c r="N156" s="25"/>
      <c r="O156" s="22"/>
      <c r="P156" s="22"/>
      <c r="Q156" s="22"/>
      <c r="R156" s="22"/>
    </row>
    <row r="157" spans="1:19" ht="60" customHeight="1">
      <c r="A157" s="64"/>
      <c r="B157" s="94" t="s">
        <v>198</v>
      </c>
      <c r="C157" s="4" t="s">
        <v>60</v>
      </c>
      <c r="D157" s="152">
        <v>790</v>
      </c>
      <c r="E157" s="132"/>
      <c r="F157" s="132"/>
      <c r="G157" s="132"/>
      <c r="H157" s="150">
        <v>600</v>
      </c>
      <c r="I157" s="46"/>
      <c r="J157" s="46"/>
      <c r="K157" s="23"/>
      <c r="L157" s="24"/>
      <c r="M157" s="25"/>
      <c r="N157" s="25"/>
      <c r="O157" s="22"/>
      <c r="P157" s="22"/>
      <c r="Q157" s="22"/>
      <c r="R157" s="22"/>
    </row>
    <row r="158" spans="1:19" ht="60" customHeight="1">
      <c r="A158" s="64"/>
      <c r="B158" s="94" t="s">
        <v>252</v>
      </c>
      <c r="C158" s="4" t="s">
        <v>242</v>
      </c>
      <c r="D158" s="152">
        <v>900</v>
      </c>
      <c r="E158" s="132"/>
      <c r="F158" s="132"/>
      <c r="G158" s="132"/>
      <c r="H158" s="150">
        <v>710</v>
      </c>
      <c r="I158" s="46"/>
      <c r="J158" s="46"/>
      <c r="K158" s="23"/>
      <c r="L158" s="24"/>
      <c r="M158" s="25"/>
      <c r="N158" s="25"/>
      <c r="O158" s="22"/>
      <c r="P158" s="22"/>
      <c r="Q158" s="22"/>
      <c r="R158" s="22"/>
    </row>
    <row r="159" spans="1:19" ht="60" customHeight="1">
      <c r="A159" s="64"/>
      <c r="B159" s="94" t="s">
        <v>199</v>
      </c>
      <c r="C159" s="4" t="s">
        <v>61</v>
      </c>
      <c r="D159" s="152">
        <v>1200</v>
      </c>
      <c r="E159" s="132"/>
      <c r="F159" s="132"/>
      <c r="G159" s="132"/>
      <c r="H159" s="150">
        <v>910</v>
      </c>
      <c r="I159" s="46"/>
      <c r="J159" s="46"/>
      <c r="K159" s="23"/>
      <c r="L159" s="24"/>
      <c r="M159" s="25"/>
      <c r="N159" s="25"/>
      <c r="O159" s="22"/>
      <c r="P159" s="22"/>
      <c r="Q159" s="22"/>
      <c r="R159" s="22"/>
    </row>
    <row r="160" spans="1:19" ht="60" customHeight="1">
      <c r="A160" s="64"/>
      <c r="B160" s="94" t="s">
        <v>200</v>
      </c>
      <c r="C160" s="4" t="s">
        <v>102</v>
      </c>
      <c r="D160" s="152">
        <v>1390</v>
      </c>
      <c r="E160" s="132"/>
      <c r="F160" s="132"/>
      <c r="G160" s="132"/>
      <c r="H160" s="150">
        <v>1060</v>
      </c>
      <c r="I160" s="46"/>
      <c r="J160" s="46"/>
      <c r="K160" s="23"/>
      <c r="L160" s="24"/>
      <c r="M160" s="25"/>
      <c r="N160" s="25"/>
      <c r="O160" s="22"/>
      <c r="P160" s="22"/>
      <c r="Q160" s="22"/>
      <c r="R160" s="22"/>
    </row>
    <row r="161" spans="1:18" ht="60" customHeight="1">
      <c r="A161" s="64"/>
      <c r="B161" s="94" t="s">
        <v>201</v>
      </c>
      <c r="C161" s="4" t="s">
        <v>62</v>
      </c>
      <c r="D161" s="152">
        <v>800</v>
      </c>
      <c r="E161" s="132"/>
      <c r="F161" s="132"/>
      <c r="G161" s="132"/>
      <c r="H161" s="150">
        <v>650</v>
      </c>
      <c r="I161" s="46"/>
      <c r="J161" s="46"/>
      <c r="K161" s="23"/>
      <c r="L161" s="24"/>
      <c r="M161" s="25"/>
      <c r="N161" s="25"/>
      <c r="O161" s="22"/>
      <c r="P161" s="22"/>
      <c r="Q161" s="22"/>
      <c r="R161" s="22"/>
    </row>
    <row r="162" spans="1:18" ht="60" customHeight="1">
      <c r="A162" s="64"/>
      <c r="B162" s="94" t="s">
        <v>253</v>
      </c>
      <c r="C162" s="4" t="s">
        <v>243</v>
      </c>
      <c r="D162" s="152">
        <v>980</v>
      </c>
      <c r="E162" s="132"/>
      <c r="F162" s="132"/>
      <c r="G162" s="132"/>
      <c r="H162" s="150">
        <v>770</v>
      </c>
      <c r="I162" s="46"/>
      <c r="J162" s="46"/>
      <c r="K162" s="23"/>
      <c r="L162" s="24"/>
      <c r="M162" s="25"/>
      <c r="N162" s="25"/>
      <c r="O162" s="22"/>
      <c r="P162" s="22"/>
      <c r="Q162" s="22"/>
      <c r="R162" s="22"/>
    </row>
    <row r="163" spans="1:18" ht="60" customHeight="1">
      <c r="A163" s="64"/>
      <c r="B163" s="94" t="s">
        <v>202</v>
      </c>
      <c r="C163" s="4" t="s">
        <v>63</v>
      </c>
      <c r="D163" s="152">
        <v>1190</v>
      </c>
      <c r="E163" s="132"/>
      <c r="F163" s="132"/>
      <c r="G163" s="132"/>
      <c r="H163" s="150">
        <v>970</v>
      </c>
      <c r="I163" s="46"/>
      <c r="J163" s="46"/>
      <c r="K163" s="23"/>
      <c r="L163" s="24"/>
      <c r="M163" s="25"/>
      <c r="N163" s="25"/>
      <c r="O163" s="22"/>
      <c r="P163" s="22"/>
      <c r="Q163" s="22"/>
      <c r="R163" s="22"/>
    </row>
    <row r="164" spans="1:18" ht="60" customHeight="1">
      <c r="A164" s="64"/>
      <c r="B164" s="94" t="s">
        <v>254</v>
      </c>
      <c r="C164" s="4" t="s">
        <v>244</v>
      </c>
      <c r="D164" s="152">
        <v>1400</v>
      </c>
      <c r="E164" s="132"/>
      <c r="F164" s="132"/>
      <c r="G164" s="132"/>
      <c r="H164" s="150">
        <v>1130</v>
      </c>
      <c r="I164" s="46"/>
      <c r="J164" s="46"/>
      <c r="K164" s="23"/>
      <c r="L164" s="24"/>
      <c r="M164" s="25"/>
      <c r="N164" s="25"/>
      <c r="O164" s="22"/>
      <c r="P164" s="22"/>
      <c r="Q164" s="22"/>
      <c r="R164" s="22"/>
    </row>
    <row r="165" spans="1:18" s="123" customFormat="1" ht="30" customHeight="1">
      <c r="A165" s="64"/>
      <c r="B165" s="94"/>
      <c r="D165" s="159"/>
      <c r="E165" s="132"/>
      <c r="F165" s="132"/>
      <c r="G165" s="132"/>
      <c r="H165" s="160"/>
      <c r="I165" s="46"/>
      <c r="J165" s="46"/>
      <c r="K165" s="23"/>
      <c r="L165" s="24"/>
      <c r="M165" s="25"/>
      <c r="N165" s="25"/>
      <c r="O165" s="22"/>
      <c r="P165" s="22"/>
      <c r="Q165" s="22"/>
      <c r="R165" s="22"/>
    </row>
    <row r="166" spans="1:18" ht="60" customHeight="1">
      <c r="A166" s="64"/>
      <c r="B166" s="94" t="s">
        <v>203</v>
      </c>
      <c r="C166" s="4" t="s">
        <v>64</v>
      </c>
      <c r="D166" s="152">
        <v>2000</v>
      </c>
      <c r="E166" s="132"/>
      <c r="F166" s="132"/>
      <c r="G166" s="132"/>
      <c r="H166" s="150">
        <v>1530</v>
      </c>
      <c r="I166" s="46"/>
      <c r="J166" s="46"/>
      <c r="K166" s="23"/>
      <c r="L166" s="24"/>
      <c r="M166" s="25"/>
      <c r="N166" s="25"/>
      <c r="O166" s="22"/>
      <c r="P166" s="22"/>
      <c r="Q166" s="22"/>
      <c r="R166" s="22"/>
    </row>
    <row r="167" spans="1:18" ht="60" customHeight="1">
      <c r="A167" s="64"/>
      <c r="B167" s="94" t="s">
        <v>251</v>
      </c>
      <c r="C167" s="4" t="s">
        <v>245</v>
      </c>
      <c r="D167" s="152"/>
      <c r="E167" s="132"/>
      <c r="F167" s="132"/>
      <c r="G167" s="132"/>
      <c r="H167" s="150"/>
      <c r="I167" s="46"/>
      <c r="J167" s="46"/>
      <c r="K167" s="23"/>
      <c r="L167" s="24"/>
      <c r="M167" s="25"/>
      <c r="N167" s="25"/>
      <c r="O167" s="22"/>
      <c r="P167" s="22"/>
      <c r="Q167" s="22"/>
      <c r="R167" s="22"/>
    </row>
    <row r="168" spans="1:18" ht="60" customHeight="1">
      <c r="A168" s="64"/>
      <c r="B168" s="94" t="s">
        <v>109</v>
      </c>
      <c r="C168" s="4" t="s">
        <v>103</v>
      </c>
      <c r="D168" s="152">
        <v>2590</v>
      </c>
      <c r="E168" s="132"/>
      <c r="F168" s="132"/>
      <c r="G168" s="132"/>
      <c r="H168" s="150">
        <v>1970</v>
      </c>
      <c r="I168" s="46"/>
      <c r="J168" s="46"/>
      <c r="K168" s="23"/>
      <c r="L168" s="24"/>
      <c r="M168" s="25"/>
      <c r="N168" s="25"/>
      <c r="O168" s="22"/>
      <c r="P168" s="22"/>
      <c r="Q168" s="22"/>
      <c r="R168" s="22"/>
    </row>
    <row r="169" spans="1:18" ht="60" customHeight="1" thickBot="1">
      <c r="A169" s="62"/>
      <c r="B169" s="95" t="s">
        <v>108</v>
      </c>
      <c r="C169" s="5" t="s">
        <v>104</v>
      </c>
      <c r="D169" s="153">
        <v>2700</v>
      </c>
      <c r="E169" s="132"/>
      <c r="F169" s="132"/>
      <c r="G169" s="132"/>
      <c r="H169" s="150">
        <v>2060</v>
      </c>
      <c r="I169" s="46"/>
      <c r="J169" s="46"/>
      <c r="K169" s="23"/>
      <c r="L169" s="24"/>
      <c r="M169" s="25"/>
      <c r="N169" s="25"/>
      <c r="O169" s="22"/>
      <c r="P169" s="22"/>
      <c r="Q169" s="22"/>
      <c r="R169" s="22"/>
    </row>
    <row r="170" spans="1:18" s="74" customFormat="1" ht="30" customHeight="1" thickBot="1">
      <c r="A170" s="28"/>
      <c r="B170" s="81"/>
      <c r="C170" s="7"/>
      <c r="D170" s="154"/>
      <c r="E170" s="132"/>
      <c r="F170" s="132"/>
      <c r="G170" s="132"/>
      <c r="H170" s="145"/>
      <c r="I170" s="46"/>
      <c r="J170" s="46"/>
      <c r="K170" s="23"/>
      <c r="L170" s="24"/>
      <c r="M170" s="73"/>
      <c r="N170" s="73"/>
      <c r="O170" s="28"/>
      <c r="P170" s="28"/>
      <c r="Q170" s="28"/>
      <c r="R170" s="28"/>
    </row>
    <row r="171" spans="1:18" s="74" customFormat="1" ht="60" customHeight="1">
      <c r="A171" s="124"/>
      <c r="B171" s="126" t="s">
        <v>248</v>
      </c>
      <c r="C171" s="121" t="s">
        <v>330</v>
      </c>
      <c r="D171" s="149">
        <v>3150</v>
      </c>
      <c r="E171" s="132"/>
      <c r="F171" s="132"/>
      <c r="G171" s="132"/>
      <c r="H171" s="150">
        <v>2440</v>
      </c>
      <c r="I171" s="46"/>
      <c r="J171" s="46"/>
      <c r="K171" s="23"/>
      <c r="L171" s="24"/>
      <c r="M171" s="73"/>
      <c r="N171" s="73"/>
      <c r="O171" s="28"/>
      <c r="P171" s="28"/>
      <c r="Q171" s="28"/>
      <c r="R171" s="28"/>
    </row>
    <row r="172" spans="1:18" s="74" customFormat="1" ht="60" customHeight="1">
      <c r="A172" s="63"/>
      <c r="B172" s="127" t="s">
        <v>247</v>
      </c>
      <c r="C172" s="4" t="s">
        <v>331</v>
      </c>
      <c r="D172" s="152">
        <v>6000</v>
      </c>
      <c r="E172" s="132"/>
      <c r="F172" s="132"/>
      <c r="G172" s="132"/>
      <c r="H172" s="150">
        <v>4580</v>
      </c>
      <c r="I172" s="46"/>
      <c r="J172" s="46"/>
      <c r="K172" s="23"/>
      <c r="L172" s="24"/>
      <c r="M172" s="73"/>
      <c r="N172" s="73"/>
      <c r="O172" s="28"/>
      <c r="P172" s="28"/>
      <c r="Q172" s="28"/>
      <c r="R172" s="28"/>
    </row>
    <row r="173" spans="1:18" s="74" customFormat="1" ht="60" customHeight="1">
      <c r="A173" s="63"/>
      <c r="B173" s="127" t="s">
        <v>246</v>
      </c>
      <c r="C173" s="4" t="s">
        <v>332</v>
      </c>
      <c r="D173" s="152">
        <v>2500</v>
      </c>
      <c r="E173" s="132"/>
      <c r="F173" s="132"/>
      <c r="G173" s="132"/>
      <c r="H173" s="150">
        <v>1800</v>
      </c>
      <c r="I173" s="46"/>
      <c r="J173" s="46"/>
      <c r="K173" s="23"/>
      <c r="L173" s="24"/>
      <c r="M173" s="73"/>
      <c r="N173" s="73"/>
      <c r="O173" s="28"/>
      <c r="P173" s="28"/>
      <c r="Q173" s="28"/>
      <c r="R173" s="28"/>
    </row>
    <row r="174" spans="1:18" s="74" customFormat="1" ht="30" customHeight="1">
      <c r="A174" s="63"/>
      <c r="B174" s="127"/>
      <c r="C174" s="4"/>
      <c r="D174" s="159"/>
      <c r="E174" s="132"/>
      <c r="F174" s="132"/>
      <c r="G174" s="132"/>
      <c r="H174" s="160"/>
      <c r="I174" s="46"/>
      <c r="J174" s="46"/>
      <c r="K174" s="23"/>
      <c r="L174" s="24"/>
      <c r="M174" s="73"/>
      <c r="N174" s="73"/>
      <c r="O174" s="28"/>
      <c r="P174" s="28"/>
      <c r="Q174" s="28"/>
      <c r="R174" s="28"/>
    </row>
    <row r="175" spans="1:18" s="74" customFormat="1" ht="60" customHeight="1" thickBot="1">
      <c r="A175" s="125"/>
      <c r="B175" s="128" t="s">
        <v>249</v>
      </c>
      <c r="C175" s="5" t="s">
        <v>333</v>
      </c>
      <c r="D175" s="153">
        <v>7100</v>
      </c>
      <c r="E175" s="132"/>
      <c r="F175" s="132"/>
      <c r="G175" s="132"/>
      <c r="H175" s="150">
        <v>5100</v>
      </c>
      <c r="I175" s="46"/>
      <c r="J175" s="46"/>
      <c r="K175" s="23"/>
      <c r="L175" s="24"/>
      <c r="M175" s="73"/>
      <c r="N175" s="73"/>
      <c r="O175" s="28"/>
      <c r="P175" s="28"/>
      <c r="Q175" s="28"/>
      <c r="R175" s="28"/>
    </row>
    <row r="176" spans="1:18" s="74" customFormat="1" ht="30" customHeight="1">
      <c r="A176" s="28"/>
      <c r="B176" s="81"/>
      <c r="C176" s="7"/>
      <c r="D176" s="154"/>
      <c r="E176" s="132"/>
      <c r="F176" s="132"/>
      <c r="G176" s="132"/>
      <c r="H176" s="145"/>
      <c r="I176" s="46"/>
      <c r="J176" s="46"/>
      <c r="K176" s="23"/>
      <c r="L176" s="24"/>
      <c r="M176" s="73"/>
      <c r="N176" s="73"/>
      <c r="O176" s="28"/>
      <c r="P176" s="28"/>
      <c r="Q176" s="28"/>
      <c r="R176" s="28"/>
    </row>
    <row r="177" spans="1:18" s="74" customFormat="1" ht="60" customHeight="1" thickBot="1">
      <c r="A177" s="28"/>
      <c r="B177" s="81"/>
      <c r="C177" s="45" t="s">
        <v>105</v>
      </c>
      <c r="D177" s="154"/>
      <c r="E177" s="132"/>
      <c r="F177" s="132"/>
      <c r="G177" s="132"/>
      <c r="H177" s="145"/>
      <c r="I177" s="46"/>
      <c r="J177" s="46"/>
      <c r="K177" s="23"/>
      <c r="L177" s="24"/>
      <c r="M177" s="73"/>
      <c r="N177" s="73"/>
      <c r="O177" s="28"/>
      <c r="P177" s="28"/>
      <c r="Q177" s="28"/>
      <c r="R177" s="28"/>
    </row>
    <row r="178" spans="1:18" ht="60" customHeight="1" thickBot="1">
      <c r="A178" s="75"/>
      <c r="B178" s="91"/>
      <c r="C178" s="6" t="s">
        <v>101</v>
      </c>
      <c r="D178" s="174">
        <v>2400</v>
      </c>
      <c r="E178" s="132"/>
      <c r="F178" s="132"/>
      <c r="G178" s="132"/>
      <c r="H178" s="150">
        <v>1700</v>
      </c>
      <c r="I178" s="46"/>
      <c r="J178" s="46"/>
      <c r="K178" s="23"/>
      <c r="L178" s="24"/>
      <c r="M178" s="25"/>
      <c r="N178" s="25"/>
      <c r="O178" s="22"/>
      <c r="P178" s="22"/>
      <c r="Q178" s="22"/>
      <c r="R178" s="22"/>
    </row>
    <row r="179" spans="1:18" ht="30" customHeight="1">
      <c r="A179" s="12"/>
      <c r="B179" s="81"/>
      <c r="C179" s="1"/>
      <c r="D179" s="154"/>
      <c r="E179" s="132"/>
      <c r="F179" s="132"/>
      <c r="G179" s="132"/>
      <c r="H179" s="145"/>
      <c r="I179" s="50"/>
      <c r="J179" s="50"/>
      <c r="K179" s="26"/>
      <c r="L179" s="24"/>
      <c r="M179" s="17"/>
      <c r="N179" s="33"/>
      <c r="O179" s="18"/>
      <c r="P179" s="17"/>
      <c r="Q179" s="10"/>
      <c r="R179" s="10"/>
    </row>
    <row r="180" spans="1:18" ht="60" customHeight="1" thickBot="1">
      <c r="A180" s="12"/>
      <c r="B180" s="81"/>
      <c r="C180" s="45" t="s">
        <v>65</v>
      </c>
      <c r="D180" s="154"/>
      <c r="E180" s="132"/>
      <c r="F180" s="132"/>
      <c r="G180" s="132"/>
      <c r="H180" s="145"/>
      <c r="I180" s="50"/>
      <c r="J180" s="50"/>
      <c r="K180" s="26"/>
      <c r="L180" s="24"/>
      <c r="M180" s="12"/>
      <c r="N180" s="33"/>
      <c r="O180" s="18"/>
      <c r="P180" s="17"/>
      <c r="Q180" s="10"/>
      <c r="R180" s="10"/>
    </row>
    <row r="181" spans="1:18" ht="60" customHeight="1">
      <c r="A181" s="209"/>
      <c r="B181" s="93" t="s">
        <v>204</v>
      </c>
      <c r="C181" s="3" t="s">
        <v>66</v>
      </c>
      <c r="D181" s="149">
        <v>400</v>
      </c>
      <c r="E181" s="132"/>
      <c r="F181" s="132"/>
      <c r="G181" s="132"/>
      <c r="H181" s="150">
        <v>340</v>
      </c>
      <c r="I181" s="46"/>
      <c r="J181" s="46"/>
      <c r="K181" s="23"/>
      <c r="L181" s="24"/>
      <c r="M181" s="25"/>
      <c r="N181" s="25"/>
      <c r="O181" s="22"/>
      <c r="P181" s="22"/>
      <c r="Q181" s="22"/>
      <c r="R181" s="22"/>
    </row>
    <row r="182" spans="1:18" ht="60" customHeight="1">
      <c r="A182" s="210"/>
      <c r="B182" s="94" t="s">
        <v>205</v>
      </c>
      <c r="C182" s="4" t="s">
        <v>67</v>
      </c>
      <c r="D182" s="152">
        <v>450</v>
      </c>
      <c r="E182" s="132"/>
      <c r="F182" s="132"/>
      <c r="G182" s="132"/>
      <c r="H182" s="150">
        <v>380</v>
      </c>
      <c r="I182" s="46"/>
      <c r="J182" s="46"/>
      <c r="K182" s="23"/>
      <c r="L182" s="24"/>
      <c r="M182" s="25"/>
      <c r="N182" s="25"/>
      <c r="O182" s="22"/>
      <c r="P182" s="22"/>
      <c r="Q182" s="22"/>
      <c r="R182" s="22"/>
    </row>
    <row r="183" spans="1:18" ht="60" customHeight="1">
      <c r="A183" s="210"/>
      <c r="B183" s="94" t="s">
        <v>206</v>
      </c>
      <c r="C183" s="4" t="s">
        <v>68</v>
      </c>
      <c r="D183" s="152">
        <v>610</v>
      </c>
      <c r="E183" s="132"/>
      <c r="F183" s="132"/>
      <c r="G183" s="132"/>
      <c r="H183" s="150">
        <v>520</v>
      </c>
      <c r="I183" s="46"/>
      <c r="J183" s="46"/>
      <c r="K183" s="23"/>
      <c r="L183" s="24"/>
      <c r="M183" s="25"/>
      <c r="N183" s="25"/>
      <c r="O183" s="22"/>
    </row>
    <row r="184" spans="1:18" ht="60" customHeight="1">
      <c r="A184" s="210"/>
      <c r="B184" s="94" t="s">
        <v>207</v>
      </c>
      <c r="C184" s="4" t="s">
        <v>69</v>
      </c>
      <c r="D184" s="152">
        <v>770</v>
      </c>
      <c r="E184" s="132"/>
      <c r="F184" s="132"/>
      <c r="G184" s="132"/>
      <c r="H184" s="150">
        <v>660</v>
      </c>
      <c r="I184" s="46"/>
      <c r="J184" s="46"/>
      <c r="K184" s="23"/>
      <c r="L184" s="24"/>
      <c r="M184" s="25"/>
      <c r="N184" s="25"/>
      <c r="O184" s="22"/>
    </row>
    <row r="185" spans="1:18" ht="60" customHeight="1" thickBot="1">
      <c r="A185" s="211"/>
      <c r="B185" s="95" t="s">
        <v>208</v>
      </c>
      <c r="C185" s="5" t="s">
        <v>70</v>
      </c>
      <c r="D185" s="153">
        <v>1020</v>
      </c>
      <c r="E185" s="132"/>
      <c r="F185" s="132"/>
      <c r="G185" s="132"/>
      <c r="H185" s="150">
        <v>850</v>
      </c>
      <c r="I185" s="46"/>
      <c r="J185" s="46"/>
      <c r="K185" s="23"/>
      <c r="L185" s="24"/>
      <c r="M185" s="25"/>
      <c r="N185" s="25"/>
      <c r="O185" s="22"/>
    </row>
    <row r="186" spans="1:18" ht="30" customHeight="1" thickBot="1">
      <c r="A186" s="14"/>
      <c r="B186" s="88"/>
      <c r="C186" s="14"/>
      <c r="D186" s="145"/>
      <c r="E186" s="158"/>
      <c r="F186" s="132"/>
      <c r="G186" s="132"/>
      <c r="H186" s="145"/>
      <c r="I186" s="50"/>
      <c r="J186" s="50"/>
      <c r="K186" s="26"/>
      <c r="L186" s="24"/>
      <c r="M186" s="25"/>
      <c r="N186" s="33"/>
      <c r="O186" s="22"/>
    </row>
    <row r="187" spans="1:18" ht="60" customHeight="1">
      <c r="A187" s="209"/>
      <c r="B187" s="93" t="s">
        <v>209</v>
      </c>
      <c r="C187" s="3" t="s">
        <v>71</v>
      </c>
      <c r="D187" s="149">
        <v>420</v>
      </c>
      <c r="E187" s="132"/>
      <c r="F187" s="132"/>
      <c r="G187" s="132"/>
      <c r="H187" s="150">
        <v>340</v>
      </c>
      <c r="I187" s="46"/>
      <c r="J187" s="46"/>
      <c r="K187" s="23"/>
      <c r="L187" s="24"/>
      <c r="M187" s="25"/>
      <c r="N187" s="25"/>
      <c r="O187" s="22"/>
    </row>
    <row r="188" spans="1:18" ht="60" customHeight="1" thickBot="1">
      <c r="A188" s="211"/>
      <c r="B188" s="95" t="s">
        <v>210</v>
      </c>
      <c r="C188" s="5" t="s">
        <v>234</v>
      </c>
      <c r="D188" s="153">
        <v>50</v>
      </c>
      <c r="E188" s="132"/>
      <c r="F188" s="132"/>
      <c r="G188" s="132"/>
      <c r="H188" s="150">
        <v>40</v>
      </c>
      <c r="I188" s="46"/>
      <c r="J188" s="46"/>
      <c r="K188" s="23"/>
      <c r="L188" s="24"/>
      <c r="M188" s="25"/>
      <c r="N188" s="25"/>
      <c r="O188" s="22"/>
    </row>
    <row r="189" spans="1:18" ht="159" customHeight="1">
      <c r="A189" s="9"/>
      <c r="B189" s="78"/>
      <c r="C189" s="72" t="str">
        <f>C1</f>
        <v>ООО ПервоСтрой-изготовление тентовых конструкций на заказ</v>
      </c>
      <c r="D189" s="202"/>
      <c r="E189" s="202"/>
      <c r="G189" s="42"/>
      <c r="H189" s="41" t="str">
        <f>H1</f>
        <v xml:space="preserve">Действует с 15.03.17г. до 30.06.17г. </v>
      </c>
      <c r="I189" s="41"/>
      <c r="J189" s="42"/>
      <c r="K189" s="9"/>
      <c r="L189" s="9"/>
      <c r="M189" s="9"/>
      <c r="N189" s="9"/>
      <c r="O189" s="9"/>
      <c r="P189" s="9"/>
      <c r="Q189" s="9"/>
      <c r="R189" s="9"/>
    </row>
    <row r="190" spans="1:18" ht="75" customHeight="1">
      <c r="A190" s="212" t="s">
        <v>0</v>
      </c>
      <c r="B190" s="212" t="s">
        <v>106</v>
      </c>
      <c r="C190" s="217" t="s">
        <v>1</v>
      </c>
      <c r="D190" s="201" t="s">
        <v>259</v>
      </c>
      <c r="E190" s="199"/>
      <c r="F190" s="200"/>
      <c r="G190" s="43"/>
      <c r="H190" s="195" t="s">
        <v>2</v>
      </c>
      <c r="I190" s="197"/>
      <c r="J190" s="198"/>
      <c r="K190" s="26"/>
      <c r="L190" s="24"/>
      <c r="M190" s="9"/>
      <c r="N190" s="33"/>
      <c r="O190" s="18"/>
    </row>
    <row r="191" spans="1:18" ht="45" customHeight="1">
      <c r="A191" s="213"/>
      <c r="B191" s="213"/>
      <c r="C191" s="217"/>
      <c r="D191" s="8"/>
      <c r="E191" s="8" t="s">
        <v>3</v>
      </c>
      <c r="F191" s="8" t="s">
        <v>4</v>
      </c>
      <c r="G191" s="43"/>
      <c r="H191" s="58"/>
      <c r="I191" s="8" t="s">
        <v>3</v>
      </c>
      <c r="J191" s="8" t="s">
        <v>4</v>
      </c>
      <c r="K191" s="26"/>
      <c r="L191" s="24"/>
      <c r="M191" s="9"/>
      <c r="N191" s="33"/>
      <c r="O191" s="18"/>
    </row>
    <row r="192" spans="1:18" ht="60" customHeight="1" thickBot="1">
      <c r="A192" s="14"/>
      <c r="B192" s="88"/>
      <c r="C192" s="45" t="s">
        <v>7</v>
      </c>
      <c r="D192" s="106"/>
      <c r="E192" s="55"/>
      <c r="F192" s="53"/>
      <c r="G192" s="50"/>
      <c r="H192" s="103"/>
      <c r="I192" s="50"/>
      <c r="J192" s="50"/>
      <c r="K192" s="26"/>
      <c r="L192" s="24"/>
      <c r="M192" s="9"/>
      <c r="N192" s="33"/>
      <c r="O192" s="18"/>
    </row>
    <row r="193" spans="1:15" ht="60" customHeight="1">
      <c r="A193" s="209"/>
      <c r="B193" s="93" t="s">
        <v>152</v>
      </c>
      <c r="C193" s="3" t="s">
        <v>256</v>
      </c>
      <c r="D193" s="149">
        <v>2180</v>
      </c>
      <c r="E193" s="175"/>
      <c r="F193" s="132"/>
      <c r="G193" s="132"/>
      <c r="H193" s="150">
        <v>1740</v>
      </c>
      <c r="I193" s="132"/>
      <c r="J193" s="132"/>
      <c r="K193" s="26"/>
      <c r="L193" s="24"/>
      <c r="M193" s="9"/>
      <c r="N193" s="33"/>
      <c r="O193" s="18"/>
    </row>
    <row r="194" spans="1:15" ht="60" customHeight="1">
      <c r="A194" s="210"/>
      <c r="B194" s="77" t="s">
        <v>157</v>
      </c>
      <c r="C194" s="4" t="s">
        <v>257</v>
      </c>
      <c r="D194" s="152">
        <v>2340</v>
      </c>
      <c r="E194" s="175"/>
      <c r="F194" s="132"/>
      <c r="G194" s="132"/>
      <c r="H194" s="150">
        <v>1870</v>
      </c>
      <c r="I194" s="132"/>
      <c r="J194" s="132"/>
      <c r="K194" s="26"/>
      <c r="L194" s="24"/>
      <c r="M194" s="9"/>
      <c r="N194" s="33"/>
      <c r="O194" s="18"/>
    </row>
    <row r="195" spans="1:15" ht="60" customHeight="1">
      <c r="A195" s="210"/>
      <c r="B195" s="77" t="s">
        <v>156</v>
      </c>
      <c r="C195" s="4" t="s">
        <v>258</v>
      </c>
      <c r="D195" s="152">
        <v>2930</v>
      </c>
      <c r="E195" s="175"/>
      <c r="F195" s="132"/>
      <c r="G195" s="132"/>
      <c r="H195" s="150">
        <v>2340</v>
      </c>
      <c r="I195" s="132"/>
      <c r="J195" s="132"/>
      <c r="K195" s="26"/>
      <c r="L195" s="24"/>
      <c r="M195" s="9"/>
      <c r="N195" s="33"/>
      <c r="O195" s="18"/>
    </row>
    <row r="196" spans="1:15" ht="60" customHeight="1">
      <c r="A196" s="210"/>
      <c r="B196" s="77" t="s">
        <v>155</v>
      </c>
      <c r="C196" s="4" t="s">
        <v>320</v>
      </c>
      <c r="D196" s="152"/>
      <c r="E196" s="175"/>
      <c r="F196" s="132"/>
      <c r="G196" s="132"/>
      <c r="H196" s="150"/>
      <c r="I196" s="132"/>
      <c r="J196" s="132"/>
      <c r="K196" s="26"/>
      <c r="L196" s="24"/>
      <c r="M196" s="9"/>
      <c r="N196" s="33"/>
      <c r="O196" s="18"/>
    </row>
    <row r="197" spans="1:15" ht="60" customHeight="1">
      <c r="A197" s="210"/>
      <c r="B197" s="77" t="s">
        <v>153</v>
      </c>
      <c r="C197" s="4" t="s">
        <v>236</v>
      </c>
      <c r="D197" s="152">
        <v>640</v>
      </c>
      <c r="E197" s="175"/>
      <c r="F197" s="132"/>
      <c r="G197" s="132"/>
      <c r="H197" s="150">
        <v>470</v>
      </c>
      <c r="I197" s="132"/>
      <c r="J197" s="132"/>
      <c r="K197" s="26"/>
      <c r="L197" s="24"/>
      <c r="M197" s="9"/>
      <c r="N197" s="33"/>
      <c r="O197" s="18"/>
    </row>
    <row r="198" spans="1:15" ht="60" customHeight="1" thickBot="1">
      <c r="A198" s="211"/>
      <c r="B198" s="80" t="s">
        <v>154</v>
      </c>
      <c r="C198" s="5" t="s">
        <v>8</v>
      </c>
      <c r="D198" s="153">
        <v>2240</v>
      </c>
      <c r="E198" s="175"/>
      <c r="F198" s="132"/>
      <c r="G198" s="132"/>
      <c r="H198" s="150">
        <v>1600</v>
      </c>
      <c r="I198" s="132"/>
      <c r="J198" s="132"/>
      <c r="K198" s="26"/>
      <c r="L198" s="24"/>
      <c r="M198" s="9"/>
      <c r="N198" s="33"/>
      <c r="O198" s="18"/>
    </row>
    <row r="199" spans="1:15" ht="30" customHeight="1" thickBot="1">
      <c r="A199" s="14"/>
      <c r="B199" s="88"/>
      <c r="C199" s="14"/>
      <c r="D199" s="132"/>
      <c r="E199" s="176"/>
      <c r="F199" s="132"/>
      <c r="G199" s="132"/>
      <c r="H199" s="132"/>
      <c r="I199" s="132"/>
      <c r="J199" s="132"/>
      <c r="K199" s="26"/>
      <c r="L199" s="24"/>
      <c r="M199" s="9"/>
      <c r="N199" s="33"/>
      <c r="O199" s="18"/>
    </row>
    <row r="200" spans="1:15" ht="60" customHeight="1">
      <c r="A200" s="225"/>
      <c r="B200" s="114"/>
      <c r="C200" s="3" t="s">
        <v>321</v>
      </c>
      <c r="D200" s="129"/>
      <c r="E200" s="205"/>
      <c r="F200" s="206"/>
      <c r="G200" s="132"/>
      <c r="H200" s="133"/>
      <c r="I200" s="177"/>
      <c r="J200" s="177"/>
      <c r="K200" s="26"/>
      <c r="L200" s="24"/>
      <c r="M200" s="9"/>
      <c r="N200" s="33"/>
      <c r="O200" s="18"/>
    </row>
    <row r="201" spans="1:15" ht="30" customHeight="1">
      <c r="A201" s="226"/>
      <c r="B201" s="194"/>
      <c r="C201" s="196"/>
      <c r="D201" s="196"/>
      <c r="E201" s="203"/>
      <c r="F201" s="204"/>
      <c r="G201" s="11"/>
      <c r="H201" s="122"/>
      <c r="I201" s="177"/>
      <c r="J201" s="177"/>
      <c r="K201" s="26"/>
      <c r="L201" s="24"/>
      <c r="M201" s="9"/>
      <c r="N201" s="33"/>
      <c r="O201" s="18"/>
    </row>
    <row r="202" spans="1:15" ht="60" customHeight="1">
      <c r="A202" s="226"/>
      <c r="B202" s="113"/>
      <c r="C202" s="4" t="s">
        <v>322</v>
      </c>
      <c r="D202" s="135">
        <v>8950</v>
      </c>
      <c r="E202" s="181">
        <v>6420</v>
      </c>
      <c r="F202" s="182">
        <v>2530</v>
      </c>
      <c r="G202" s="132"/>
      <c r="H202" s="133">
        <v>6850</v>
      </c>
      <c r="I202" s="181">
        <v>4930</v>
      </c>
      <c r="J202" s="181">
        <v>1920</v>
      </c>
      <c r="K202" s="26"/>
      <c r="L202" s="24"/>
      <c r="M202" s="9"/>
      <c r="N202" s="33"/>
      <c r="O202" s="18"/>
    </row>
    <row r="203" spans="1:15" ht="60" customHeight="1">
      <c r="A203" s="226"/>
      <c r="B203" s="113"/>
      <c r="C203" s="4" t="s">
        <v>323</v>
      </c>
      <c r="D203" s="135">
        <v>10400</v>
      </c>
      <c r="E203" s="181">
        <v>7810</v>
      </c>
      <c r="F203" s="182">
        <v>2530</v>
      </c>
      <c r="G203" s="132"/>
      <c r="H203" s="133">
        <v>7750</v>
      </c>
      <c r="I203" s="181">
        <v>5830</v>
      </c>
      <c r="J203" s="181">
        <v>1920</v>
      </c>
      <c r="K203" s="26"/>
      <c r="L203" s="24"/>
      <c r="M203" s="9"/>
      <c r="N203" s="33"/>
      <c r="O203" s="18"/>
    </row>
    <row r="204" spans="1:15" ht="30" customHeight="1">
      <c r="A204" s="226"/>
      <c r="B204" s="113"/>
      <c r="C204" s="4"/>
      <c r="D204" s="179"/>
      <c r="E204" s="181"/>
      <c r="F204" s="178"/>
      <c r="G204" s="132"/>
      <c r="H204" s="177"/>
      <c r="I204" s="177"/>
      <c r="J204" s="177"/>
      <c r="K204" s="26"/>
      <c r="L204" s="24"/>
      <c r="M204" s="9"/>
      <c r="N204" s="33"/>
      <c r="O204" s="18"/>
    </row>
    <row r="205" spans="1:15" ht="60" customHeight="1">
      <c r="A205" s="226"/>
      <c r="B205" s="113"/>
      <c r="C205" s="4" t="s">
        <v>324</v>
      </c>
      <c r="D205" s="135"/>
      <c r="E205" s="181"/>
      <c r="F205" s="178"/>
      <c r="G205" s="132"/>
      <c r="H205" s="133"/>
      <c r="I205" s="177"/>
      <c r="J205" s="177"/>
      <c r="K205" s="26"/>
      <c r="L205" s="24"/>
      <c r="M205" s="9"/>
      <c r="N205" s="33"/>
      <c r="O205" s="18"/>
    </row>
    <row r="206" spans="1:15" ht="30" customHeight="1">
      <c r="A206" s="226"/>
      <c r="B206" s="113"/>
      <c r="C206" s="4"/>
      <c r="D206" s="179"/>
      <c r="E206" s="181"/>
      <c r="F206" s="178"/>
      <c r="G206" s="132"/>
      <c r="H206" s="177"/>
      <c r="I206" s="177"/>
      <c r="J206" s="177"/>
      <c r="K206" s="26"/>
      <c r="L206" s="24"/>
      <c r="M206" s="9"/>
      <c r="N206" s="33"/>
      <c r="O206" s="18"/>
    </row>
    <row r="207" spans="1:15" ht="60" customHeight="1">
      <c r="A207" s="226"/>
      <c r="B207" s="113"/>
      <c r="C207" s="4" t="s">
        <v>325</v>
      </c>
      <c r="D207" s="135">
        <v>17320</v>
      </c>
      <c r="E207" s="181"/>
      <c r="F207" s="178"/>
      <c r="G207" s="132"/>
      <c r="H207" s="133">
        <v>12370</v>
      </c>
      <c r="I207" s="177"/>
      <c r="J207" s="177"/>
      <c r="K207" s="26"/>
      <c r="L207" s="24"/>
      <c r="M207" s="9"/>
      <c r="N207" s="33"/>
      <c r="O207" s="18"/>
    </row>
    <row r="208" spans="1:15" ht="62.25" customHeight="1">
      <c r="A208" s="226"/>
      <c r="B208" s="97"/>
      <c r="C208" s="4" t="s">
        <v>326</v>
      </c>
      <c r="D208" s="135">
        <f>E208+F208</f>
        <v>18000</v>
      </c>
      <c r="E208" s="136">
        <v>13700</v>
      </c>
      <c r="F208" s="137">
        <v>4300</v>
      </c>
      <c r="G208" s="132"/>
      <c r="H208" s="133">
        <f>I208+J208</f>
        <v>12840</v>
      </c>
      <c r="I208" s="136">
        <v>9790</v>
      </c>
      <c r="J208" s="136">
        <v>3050</v>
      </c>
      <c r="K208" s="26"/>
      <c r="L208" s="24"/>
      <c r="M208" s="9"/>
      <c r="N208" s="33"/>
      <c r="O208" s="18"/>
    </row>
    <row r="209" spans="1:15" ht="30" customHeight="1">
      <c r="A209" s="226"/>
      <c r="B209" s="97"/>
      <c r="C209" s="4"/>
      <c r="D209" s="179"/>
      <c r="E209" s="136"/>
      <c r="F209" s="137"/>
      <c r="G209" s="132"/>
      <c r="H209" s="177"/>
      <c r="I209" s="136"/>
      <c r="J209" s="136"/>
      <c r="K209" s="26"/>
      <c r="L209" s="24"/>
      <c r="M209" s="9"/>
      <c r="N209" s="33"/>
      <c r="O209" s="18"/>
    </row>
    <row r="210" spans="1:15" ht="62.25" customHeight="1">
      <c r="A210" s="226"/>
      <c r="B210" s="97"/>
      <c r="C210" s="4" t="s">
        <v>327</v>
      </c>
      <c r="D210" s="135"/>
      <c r="E210" s="136"/>
      <c r="F210" s="137"/>
      <c r="G210" s="132"/>
      <c r="H210" s="133"/>
      <c r="I210" s="136"/>
      <c r="J210" s="136"/>
      <c r="K210" s="26"/>
      <c r="L210" s="24"/>
      <c r="M210" s="9"/>
      <c r="N210" s="33"/>
      <c r="O210" s="18"/>
    </row>
    <row r="211" spans="1:15" ht="60" customHeight="1">
      <c r="A211" s="226"/>
      <c r="B211" s="97"/>
      <c r="C211" s="4" t="s">
        <v>328</v>
      </c>
      <c r="D211" s="135">
        <f>E211+F211</f>
        <v>16140</v>
      </c>
      <c r="E211" s="136">
        <v>12500</v>
      </c>
      <c r="F211" s="137">
        <v>3640</v>
      </c>
      <c r="G211" s="132"/>
      <c r="H211" s="133">
        <f>I211+J211</f>
        <v>11530</v>
      </c>
      <c r="I211" s="136">
        <v>8930</v>
      </c>
      <c r="J211" s="136">
        <v>2600</v>
      </c>
      <c r="K211" s="26"/>
      <c r="L211" s="24"/>
      <c r="M211" s="9"/>
      <c r="N211" s="33"/>
      <c r="O211" s="18"/>
    </row>
    <row r="212" spans="1:15" ht="30" customHeight="1">
      <c r="A212" s="226"/>
      <c r="B212" s="97"/>
      <c r="C212" s="4"/>
      <c r="D212" s="179"/>
      <c r="E212" s="136"/>
      <c r="F212" s="137"/>
      <c r="G212" s="132"/>
      <c r="H212" s="177"/>
      <c r="I212" s="136"/>
      <c r="J212" s="136"/>
      <c r="K212" s="26"/>
      <c r="L212" s="24"/>
      <c r="M212" s="9"/>
      <c r="N212" s="33"/>
      <c r="O212" s="18"/>
    </row>
    <row r="213" spans="1:15" ht="60" customHeight="1" thickBot="1">
      <c r="A213" s="227"/>
      <c r="B213" s="99"/>
      <c r="C213" s="5" t="s">
        <v>329</v>
      </c>
      <c r="D213" s="140">
        <f>E213+F213</f>
        <v>22600</v>
      </c>
      <c r="E213" s="141">
        <v>16700</v>
      </c>
      <c r="F213" s="142">
        <v>5900</v>
      </c>
      <c r="G213" s="132"/>
      <c r="H213" s="133">
        <f>I213+J213</f>
        <v>16200</v>
      </c>
      <c r="I213" s="136">
        <v>11950</v>
      </c>
      <c r="J213" s="136">
        <v>4250</v>
      </c>
      <c r="K213" s="26"/>
      <c r="L213" s="24"/>
      <c r="M213" s="9"/>
      <c r="N213" s="33"/>
      <c r="O213" s="18"/>
    </row>
    <row r="214" spans="1:15" ht="60" customHeight="1">
      <c r="B214" s="11"/>
      <c r="D214" s="11"/>
      <c r="E214" s="11"/>
      <c r="F214" s="11"/>
      <c r="G214" s="11"/>
      <c r="H214" s="11"/>
      <c r="I214" s="11"/>
      <c r="J214" s="11"/>
      <c r="K214" s="26"/>
      <c r="L214" s="24"/>
      <c r="M214" s="9"/>
      <c r="N214" s="33"/>
      <c r="O214" s="18"/>
    </row>
    <row r="215" spans="1:15" ht="60" customHeight="1" thickBot="1">
      <c r="A215" s="28"/>
      <c r="B215" s="81"/>
      <c r="C215" s="45" t="s">
        <v>88</v>
      </c>
      <c r="D215" s="54"/>
      <c r="E215" s="49"/>
      <c r="F215" s="49"/>
      <c r="G215" s="46"/>
      <c r="H215" s="46"/>
      <c r="I215" s="59"/>
      <c r="J215" s="59"/>
      <c r="K215" s="26"/>
      <c r="L215" s="24"/>
      <c r="M215" s="9"/>
      <c r="N215" s="33"/>
      <c r="O215" s="18"/>
    </row>
    <row r="216" spans="1:15" ht="60" customHeight="1">
      <c r="A216" s="61"/>
      <c r="B216" s="93" t="s">
        <v>215</v>
      </c>
      <c r="C216" s="67" t="s">
        <v>89</v>
      </c>
      <c r="D216" s="109" t="s">
        <v>227</v>
      </c>
      <c r="E216" s="223" t="s">
        <v>228</v>
      </c>
      <c r="F216" s="224"/>
      <c r="G216" s="46"/>
      <c r="H216" s="105" t="s">
        <v>100</v>
      </c>
      <c r="I216" s="221" t="s">
        <v>99</v>
      </c>
      <c r="J216" s="222"/>
      <c r="K216" s="26"/>
      <c r="L216" s="24"/>
      <c r="M216" s="9"/>
      <c r="N216" s="33"/>
      <c r="O216" s="18"/>
    </row>
    <row r="217" spans="1:15" ht="60" customHeight="1">
      <c r="A217" s="64"/>
      <c r="B217" s="94" t="s">
        <v>216</v>
      </c>
      <c r="C217" s="68" t="s">
        <v>90</v>
      </c>
      <c r="D217" s="180">
        <v>2190</v>
      </c>
      <c r="E217" s="181"/>
      <c r="F217" s="182"/>
      <c r="G217" s="132"/>
      <c r="H217" s="150">
        <v>1750</v>
      </c>
      <c r="I217" s="183"/>
      <c r="J217" s="183"/>
      <c r="K217" s="26"/>
      <c r="L217" s="24"/>
      <c r="M217" s="9"/>
      <c r="N217" s="33"/>
      <c r="O217" s="18"/>
    </row>
    <row r="218" spans="1:15" ht="60" customHeight="1">
      <c r="A218" s="64"/>
      <c r="B218" s="94" t="s">
        <v>217</v>
      </c>
      <c r="C218" s="68" t="s">
        <v>91</v>
      </c>
      <c r="D218" s="180">
        <v>2630</v>
      </c>
      <c r="E218" s="181"/>
      <c r="F218" s="182"/>
      <c r="G218" s="132"/>
      <c r="H218" s="150">
        <v>2100</v>
      </c>
      <c r="I218" s="183"/>
      <c r="J218" s="183"/>
      <c r="K218" s="26"/>
      <c r="L218" s="24"/>
      <c r="M218" s="9"/>
      <c r="N218" s="33"/>
      <c r="O218" s="18"/>
    </row>
    <row r="219" spans="1:15" ht="60" customHeight="1">
      <c r="A219" s="64"/>
      <c r="B219" s="94"/>
      <c r="C219" s="68"/>
      <c r="D219" s="184"/>
      <c r="E219" s="185"/>
      <c r="F219" s="186"/>
      <c r="G219" s="187"/>
      <c r="H219" s="188"/>
      <c r="I219" s="183"/>
      <c r="J219" s="183"/>
      <c r="K219" s="26"/>
      <c r="L219" s="24"/>
      <c r="M219" s="9"/>
      <c r="N219" s="33"/>
      <c r="O219" s="18"/>
    </row>
    <row r="220" spans="1:15" ht="60" customHeight="1">
      <c r="A220" s="64"/>
      <c r="B220" s="94" t="s">
        <v>218</v>
      </c>
      <c r="C220" s="68" t="s">
        <v>92</v>
      </c>
      <c r="D220" s="180">
        <v>1130</v>
      </c>
      <c r="E220" s="181"/>
      <c r="F220" s="182"/>
      <c r="G220" s="132"/>
      <c r="H220" s="150">
        <v>750</v>
      </c>
      <c r="I220" s="183"/>
      <c r="J220" s="183"/>
      <c r="K220" s="26"/>
      <c r="L220" s="24"/>
      <c r="M220" s="9"/>
      <c r="N220" s="33"/>
      <c r="O220" s="18"/>
    </row>
    <row r="221" spans="1:15" ht="60" customHeight="1">
      <c r="A221" s="64"/>
      <c r="B221" s="94" t="s">
        <v>219</v>
      </c>
      <c r="C221" s="69" t="s">
        <v>93</v>
      </c>
      <c r="D221" s="180">
        <v>1260</v>
      </c>
      <c r="E221" s="181"/>
      <c r="F221" s="182"/>
      <c r="G221" s="132"/>
      <c r="H221" s="150">
        <v>840</v>
      </c>
      <c r="I221" s="183"/>
      <c r="J221" s="183"/>
      <c r="K221" s="26"/>
      <c r="L221" s="24"/>
      <c r="M221" s="9"/>
      <c r="N221" s="33"/>
      <c r="O221" s="18"/>
    </row>
    <row r="222" spans="1:15" ht="60" customHeight="1">
      <c r="A222" s="64"/>
      <c r="B222" s="94" t="s">
        <v>220</v>
      </c>
      <c r="C222" s="68" t="s">
        <v>94</v>
      </c>
      <c r="D222" s="180">
        <v>1350</v>
      </c>
      <c r="E222" s="181"/>
      <c r="F222" s="182"/>
      <c r="G222" s="132"/>
      <c r="H222" s="150">
        <v>900</v>
      </c>
      <c r="I222" s="183"/>
      <c r="J222" s="183"/>
      <c r="K222" s="26"/>
      <c r="L222" s="24"/>
      <c r="M222" s="9"/>
      <c r="N222" s="33"/>
      <c r="O222" s="18"/>
    </row>
    <row r="223" spans="1:15" ht="60" customHeight="1">
      <c r="A223" s="64"/>
      <c r="B223" s="94"/>
      <c r="C223" s="70"/>
      <c r="D223" s="184"/>
      <c r="E223" s="181"/>
      <c r="F223" s="182"/>
      <c r="G223" s="132"/>
      <c r="H223" s="188"/>
      <c r="I223" s="183"/>
      <c r="J223" s="183"/>
      <c r="K223" s="26"/>
      <c r="L223" s="24"/>
      <c r="M223" s="9"/>
      <c r="N223" s="33"/>
      <c r="O223" s="18"/>
    </row>
    <row r="224" spans="1:15" ht="60" customHeight="1">
      <c r="A224" s="64"/>
      <c r="B224" s="94" t="s">
        <v>211</v>
      </c>
      <c r="C224" s="68" t="s">
        <v>95</v>
      </c>
      <c r="D224" s="180">
        <v>480</v>
      </c>
      <c r="E224" s="181"/>
      <c r="F224" s="182"/>
      <c r="G224" s="132"/>
      <c r="H224" s="150">
        <v>300</v>
      </c>
      <c r="I224" s="183"/>
      <c r="J224" s="183"/>
      <c r="K224" s="26"/>
      <c r="L224" s="24"/>
      <c r="M224" s="9"/>
      <c r="N224" s="33"/>
      <c r="O224" s="18"/>
    </row>
    <row r="225" spans="1:15" ht="60" customHeight="1">
      <c r="A225" s="64"/>
      <c r="B225" s="94" t="s">
        <v>212</v>
      </c>
      <c r="C225" s="69" t="s">
        <v>96</v>
      </c>
      <c r="D225" s="180">
        <v>1020</v>
      </c>
      <c r="E225" s="189"/>
      <c r="F225" s="190"/>
      <c r="G225" s="132"/>
      <c r="H225" s="150">
        <v>640</v>
      </c>
      <c r="I225" s="183"/>
      <c r="J225" s="183"/>
      <c r="K225" s="26"/>
      <c r="L225" s="24"/>
      <c r="M225" s="9"/>
      <c r="N225" s="33"/>
      <c r="O225" s="18"/>
    </row>
    <row r="226" spans="1:15" ht="60" customHeight="1">
      <c r="A226" s="64"/>
      <c r="B226" s="94" t="s">
        <v>213</v>
      </c>
      <c r="C226" s="69" t="s">
        <v>97</v>
      </c>
      <c r="D226" s="180">
        <v>330</v>
      </c>
      <c r="E226" s="189"/>
      <c r="F226" s="190"/>
      <c r="G226" s="132"/>
      <c r="H226" s="150">
        <v>210</v>
      </c>
      <c r="I226" s="183"/>
      <c r="J226" s="183"/>
      <c r="K226" s="26"/>
      <c r="L226" s="24"/>
      <c r="M226" s="9"/>
      <c r="N226" s="33"/>
      <c r="O226" s="18"/>
    </row>
    <row r="227" spans="1:15" ht="60" customHeight="1" thickBot="1">
      <c r="A227" s="62"/>
      <c r="B227" s="95" t="s">
        <v>214</v>
      </c>
      <c r="C227" s="71" t="s">
        <v>98</v>
      </c>
      <c r="D227" s="191">
        <v>300</v>
      </c>
      <c r="E227" s="192"/>
      <c r="F227" s="193"/>
      <c r="G227" s="132"/>
      <c r="H227" s="150">
        <v>190</v>
      </c>
      <c r="I227" s="183"/>
      <c r="J227" s="183"/>
      <c r="K227" s="26"/>
      <c r="L227" s="24"/>
      <c r="M227" s="9"/>
      <c r="N227" s="33"/>
      <c r="O227" s="18"/>
    </row>
    <row r="228" spans="1:15" ht="30" customHeight="1">
      <c r="A228" s="28"/>
      <c r="B228" s="96"/>
      <c r="C228" s="7"/>
      <c r="D228" s="154"/>
      <c r="E228" s="161"/>
      <c r="F228" s="161"/>
      <c r="G228" s="132"/>
      <c r="H228" s="145"/>
      <c r="I228" s="162"/>
      <c r="J228" s="162"/>
      <c r="K228" s="26"/>
      <c r="L228" s="24"/>
      <c r="M228" s="9"/>
      <c r="N228" s="33"/>
      <c r="O228" s="18"/>
    </row>
    <row r="229" spans="1:15" ht="60" customHeight="1" thickBot="1">
      <c r="A229" s="12"/>
      <c r="B229" s="81"/>
      <c r="C229" s="45" t="s">
        <v>82</v>
      </c>
      <c r="D229" s="143"/>
      <c r="E229" s="132"/>
      <c r="F229" s="132"/>
      <c r="G229" s="132"/>
      <c r="H229" s="132"/>
      <c r="I229" s="132"/>
      <c r="J229" s="132"/>
      <c r="L229" s="24"/>
    </row>
    <row r="230" spans="1:15" ht="60" customHeight="1">
      <c r="A230" s="209"/>
      <c r="B230" s="76" t="s">
        <v>222</v>
      </c>
      <c r="C230" s="3" t="s">
        <v>84</v>
      </c>
      <c r="D230" s="129">
        <f>E230+F230-120</f>
        <v>19000</v>
      </c>
      <c r="E230" s="130">
        <f>E12</f>
        <v>6400</v>
      </c>
      <c r="F230" s="131">
        <v>12720</v>
      </c>
      <c r="G230" s="132"/>
      <c r="H230" s="133">
        <f>I230+J230</f>
        <v>14950</v>
      </c>
      <c r="I230" s="134">
        <f>I12</f>
        <v>4620</v>
      </c>
      <c r="J230" s="136">
        <v>10330</v>
      </c>
      <c r="L230" s="24"/>
    </row>
    <row r="231" spans="1:15" ht="60" customHeight="1">
      <c r="A231" s="210"/>
      <c r="B231" s="77" t="s">
        <v>223</v>
      </c>
      <c r="C231" s="4" t="s">
        <v>83</v>
      </c>
      <c r="D231" s="135">
        <f>E231+F231-500</f>
        <v>28000</v>
      </c>
      <c r="E231" s="136">
        <f>E230</f>
        <v>6400</v>
      </c>
      <c r="F231" s="137">
        <v>22100</v>
      </c>
      <c r="G231" s="132"/>
      <c r="H231" s="133">
        <f>I231+J231</f>
        <v>22450</v>
      </c>
      <c r="I231" s="134">
        <f>I230</f>
        <v>4620</v>
      </c>
      <c r="J231" s="136">
        <v>17830</v>
      </c>
      <c r="L231" s="24"/>
    </row>
    <row r="232" spans="1:15" ht="60" customHeight="1">
      <c r="A232" s="210"/>
      <c r="B232" s="77" t="s">
        <v>224</v>
      </c>
      <c r="C232" s="4" t="s">
        <v>85</v>
      </c>
      <c r="D232" s="135">
        <f>E232+F232-310</f>
        <v>22000</v>
      </c>
      <c r="E232" s="136">
        <f>E13</f>
        <v>7330</v>
      </c>
      <c r="F232" s="137">
        <v>14980</v>
      </c>
      <c r="G232" s="132"/>
      <c r="H232" s="133">
        <f>I232+J232</f>
        <v>17450</v>
      </c>
      <c r="I232" s="134">
        <f>I13</f>
        <v>5280</v>
      </c>
      <c r="J232" s="136">
        <v>12170</v>
      </c>
      <c r="L232" s="24"/>
    </row>
    <row r="233" spans="1:15" ht="60" customHeight="1">
      <c r="A233" s="210"/>
      <c r="B233" s="77" t="s">
        <v>225</v>
      </c>
      <c r="C233" s="4" t="s">
        <v>86</v>
      </c>
      <c r="D233" s="135">
        <f>E233+F233-210</f>
        <v>34000</v>
      </c>
      <c r="E233" s="136">
        <f>E232</f>
        <v>7330</v>
      </c>
      <c r="F233" s="137">
        <v>26880</v>
      </c>
      <c r="G233" s="132"/>
      <c r="H233" s="133">
        <f>I233+J233</f>
        <v>26970</v>
      </c>
      <c r="I233" s="134">
        <f>I232</f>
        <v>5280</v>
      </c>
      <c r="J233" s="136">
        <v>21690</v>
      </c>
      <c r="L233" s="24"/>
    </row>
    <row r="234" spans="1:15" ht="60" customHeight="1" thickBot="1">
      <c r="A234" s="211"/>
      <c r="B234" s="80" t="s">
        <v>226</v>
      </c>
      <c r="C234" s="5" t="s">
        <v>87</v>
      </c>
      <c r="D234" s="140">
        <f>E234+F234-170</f>
        <v>54500</v>
      </c>
      <c r="E234" s="141">
        <f>E15</f>
        <v>10620</v>
      </c>
      <c r="F234" s="142">
        <v>44050</v>
      </c>
      <c r="G234" s="132"/>
      <c r="H234" s="133">
        <f>I234+J234</f>
        <v>43190</v>
      </c>
      <c r="I234" s="134">
        <f>I15</f>
        <v>7610</v>
      </c>
      <c r="J234" s="136">
        <v>35580</v>
      </c>
      <c r="L234" s="24"/>
    </row>
    <row r="235" spans="1:15" ht="60" customHeight="1">
      <c r="D235" s="155"/>
      <c r="E235" s="155"/>
      <c r="F235" s="155"/>
      <c r="G235" s="155"/>
      <c r="H235" s="155"/>
      <c r="I235" s="155"/>
      <c r="J235" s="155"/>
      <c r="L235" s="24"/>
    </row>
  </sheetData>
  <mergeCells count="33">
    <mergeCell ref="A117:A122"/>
    <mergeCell ref="A135:A137"/>
    <mergeCell ref="I216:J216"/>
    <mergeCell ref="E216:F216"/>
    <mergeCell ref="A193:A198"/>
    <mergeCell ref="C190:C191"/>
    <mergeCell ref="B190:B191"/>
    <mergeCell ref="A200:A213"/>
    <mergeCell ref="A230:A234"/>
    <mergeCell ref="A139:A141"/>
    <mergeCell ref="A190:A191"/>
    <mergeCell ref="A147:A153"/>
    <mergeCell ref="A181:A185"/>
    <mergeCell ref="A187:A188"/>
    <mergeCell ref="A143:A144"/>
    <mergeCell ref="A68:A71"/>
    <mergeCell ref="A83:A85"/>
    <mergeCell ref="A87:A92"/>
    <mergeCell ref="B2:B3"/>
    <mergeCell ref="C2:C3"/>
    <mergeCell ref="A2:A3"/>
    <mergeCell ref="A5:A10"/>
    <mergeCell ref="A17:A18"/>
    <mergeCell ref="A129:A133"/>
    <mergeCell ref="A126:A127"/>
    <mergeCell ref="A25:A29"/>
    <mergeCell ref="A12:A15"/>
    <mergeCell ref="A20:A23"/>
    <mergeCell ref="C126:C127"/>
    <mergeCell ref="B126:B127"/>
    <mergeCell ref="A104:A106"/>
    <mergeCell ref="A94:A99"/>
    <mergeCell ref="A73:A77"/>
  </mergeCells>
  <phoneticPr fontId="0" type="noConversion"/>
  <pageMargins left="0.31496062992125984" right="0.19685039370078741" top="0.31496062992125984" bottom="0.27559055118110237" header="0.31496062992125984" footer="0.31496062992125984"/>
  <pageSetup paperSize="9" scale="22" orientation="portrait" r:id="rId1"/>
  <rowBreaks count="2" manualBreakCount="2">
    <brk id="124" max="16383" man="1"/>
    <brk id="18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павел</cp:lastModifiedBy>
  <cp:lastPrinted>2017-03-10T12:53:02Z</cp:lastPrinted>
  <dcterms:created xsi:type="dcterms:W3CDTF">2015-03-03T10:15:32Z</dcterms:created>
  <dcterms:modified xsi:type="dcterms:W3CDTF">2017-04-10T12:02:45Z</dcterms:modified>
</cp:coreProperties>
</file>